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4">'Notes'!$A$1:$K$227</definedName>
    <definedName name="_xlnm.Print_Area" localSheetId="0">'Stat comprehensive income'!$A$1:$G$58</definedName>
  </definedNames>
  <calcPr fullCalcOnLoad="1"/>
</workbook>
</file>

<file path=xl/sharedStrings.xml><?xml version="1.0" encoding="utf-8"?>
<sst xmlns="http://schemas.openxmlformats.org/spreadsheetml/2006/main" count="409" uniqueCount="307">
  <si>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</si>
  <si>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</si>
  <si>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</si>
  <si>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</si>
  <si>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</si>
  <si>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</si>
  <si>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</si>
  <si>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</si>
  <si>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Preceding</t>
  </si>
  <si>
    <t xml:space="preserve">            INDIVIDUAL</t>
  </si>
  <si>
    <t>Inventories</t>
  </si>
  <si>
    <t>Cash and bank balances</t>
  </si>
  <si>
    <t>Revenue</t>
  </si>
  <si>
    <t>Accumulated losses</t>
  </si>
  <si>
    <t>Property development projects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</si>
  <si>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</si>
  <si>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</si>
  <si>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</si>
  <si>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</si>
  <si>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</si>
  <si>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</si>
  <si>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</si>
  <si>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</si>
  <si>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</si>
  <si>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</si>
  <si>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</si>
  <si>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</si>
  <si>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</si>
  <si>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</si>
  <si>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</si>
  <si>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</si>
  <si>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</si>
  <si>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</si>
  <si>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</si>
  <si>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</si>
  <si>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</si>
  <si>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</si>
  <si>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</si>
  <si>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</si>
  <si>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</si>
  <si>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</si>
  <si>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</si>
  <si>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</si>
  <si>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</si>
  <si>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</si>
  <si>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</si>
  <si>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</si>
  <si>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</si>
  <si>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</si>
  <si>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</si>
  <si>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</si>
  <si>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</si>
  <si>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</si>
  <si>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</si>
  <si>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</si>
  <si>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</si>
  <si>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</si>
  <si>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</si>
  <si>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</si>
  <si>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</si>
  <si>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</si>
  <si>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</si>
  <si>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</si>
  <si>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</si>
  <si>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</si>
  <si>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</si>
  <si>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</si>
  <si>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</si>
  <si>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</si>
  <si>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</si>
  <si>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</si>
  <si>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</si>
  <si>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</si>
  <si>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</si>
  <si>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</si>
  <si>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</si>
  <si>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</si>
  <si>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</si>
  <si>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</si>
  <si>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</si>
  <si>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</si>
  <si>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</si>
  <si>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</si>
  <si>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</si>
  <si>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</si>
  <si>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</si>
  <si>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</si>
  <si>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</si>
  <si>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</si>
  <si>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</si>
  <si>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</si>
  <si>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</si>
  <si>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</si>
  <si>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 xml:space="preserve"> Deferred Tax Assets</t>
  </si>
  <si>
    <t>Deferred</t>
  </si>
  <si>
    <t>Current period</t>
  </si>
  <si>
    <t>Deposits with licensed banks</t>
  </si>
  <si>
    <t>ICSLS -equity</t>
  </si>
  <si>
    <t>component</t>
  </si>
  <si>
    <t>I) Basic Earnings per share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</si>
  <si>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</si>
  <si>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</si>
  <si>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</si>
  <si>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</si>
  <si>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</si>
  <si>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</si>
  <si>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</si>
  <si>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</si>
  <si>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</si>
  <si>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</si>
  <si>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</si>
  <si>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</si>
  <si>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</si>
  <si>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</si>
  <si>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</si>
  <si>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</si>
  <si>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Deferred tax liabilities</t>
  </si>
  <si>
    <t>Bank borrowings</t>
  </si>
  <si>
    <t>TOTAL EQUITY AND LIABILITIES</t>
  </si>
  <si>
    <t>Total Equity</t>
  </si>
  <si>
    <t>Minority interests</t>
  </si>
  <si>
    <t>A13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</si>
  <si>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</si>
  <si>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</si>
  <si>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</si>
  <si>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</si>
  <si>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</si>
  <si>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</si>
  <si>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</si>
  <si>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</si>
  <si>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</si>
  <si>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</si>
  <si>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</si>
  <si>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</si>
  <si>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</si>
  <si>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 Prepaid lease payments</t>
  </si>
  <si>
    <t xml:space="preserve">Profit attributable to ordinary equity holders: </t>
  </si>
  <si>
    <t xml:space="preserve">a) Numerator </t>
  </si>
  <si>
    <t xml:space="preserve">     Term loan </t>
  </si>
  <si>
    <t>Net assets per share (RM)</t>
  </si>
  <si>
    <t xml:space="preserve"> Less: Cash held as security value</t>
  </si>
  <si>
    <t>&lt;----------------------------   Attributable to equity holders of parent     ---------------------------------&gt;</t>
  </si>
  <si>
    <t>Fully diluted</t>
  </si>
  <si>
    <t>N/A</t>
  </si>
  <si>
    <t xml:space="preserve">     Other borrowings</t>
  </si>
  <si>
    <t>There were no significant changes in estimates of amount, which give a material effect in the current financial period.</t>
  </si>
  <si>
    <t xml:space="preserve">                  3 months ended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</si>
  <si>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</si>
  <si>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</si>
  <si>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</si>
  <si>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</si>
  <si>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</si>
  <si>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Comparison with immediate preceding quarter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</si>
  <si>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</si>
  <si>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</si>
  <si>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</si>
  <si>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</si>
  <si>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There were no corporate proposals announced but not completed.</t>
  </si>
  <si>
    <t>U Can Marketing Sdn Bhd</t>
  </si>
  <si>
    <t xml:space="preserve">        3 months ended </t>
  </si>
  <si>
    <t>There has been no change in the composition of the Group for the current quarter.</t>
  </si>
  <si>
    <t>Share of results of associates</t>
  </si>
  <si>
    <t>Net profit / (loss) for the period</t>
  </si>
  <si>
    <t xml:space="preserve">  Profit/ (Loss) from operations (RM'000)</t>
  </si>
  <si>
    <t>Balance as of 1 January 2009</t>
  </si>
  <si>
    <t>Redeemable secured loan stocks</t>
  </si>
  <si>
    <t>FRS 7</t>
  </si>
  <si>
    <t>Financial Instruments : Disclosures</t>
  </si>
  <si>
    <t>FRS 8</t>
  </si>
  <si>
    <t>Operating Segments</t>
  </si>
  <si>
    <t>FRS 139</t>
  </si>
  <si>
    <t>Financial Instruments : Recognition and Measurement</t>
  </si>
  <si>
    <t>Tax recoverable</t>
  </si>
  <si>
    <t>Reserves</t>
  </si>
  <si>
    <t>Payables</t>
  </si>
  <si>
    <t xml:space="preserve">Sales and purchases of trading items </t>
  </si>
  <si>
    <t>Profit/(Loss) for the period</t>
  </si>
  <si>
    <t>Balance as of 1 January 2010</t>
  </si>
  <si>
    <t>Cost of sales</t>
  </si>
  <si>
    <t>Gross profit</t>
  </si>
  <si>
    <t>Other income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</si>
  <si>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</si>
  <si>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</si>
  <si>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</si>
  <si>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</si>
  <si>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</si>
  <si>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</si>
  <si>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</si>
  <si>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</si>
  <si>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</si>
  <si>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</si>
  <si>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</si>
  <si>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</si>
  <si>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</si>
  <si>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</si>
  <si>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 xml:space="preserve">(The condensed consolidated statement of comprehensive income should be read in conjunction with the audited financial </t>
  </si>
  <si>
    <t>statements  for the year ended 31 December 2009 and the accompanying explanatory notes attached to the interim financial report)</t>
  </si>
  <si>
    <t>CONDENSED CONSOLIDATED STATEMENT OF FINANCIAL POSITION - UNAUDITED</t>
  </si>
  <si>
    <t>2010</t>
  </si>
  <si>
    <t>31 DECEMBER</t>
  </si>
  <si>
    <t>2009</t>
  </si>
  <si>
    <t>(UNAUDITED)</t>
  </si>
  <si>
    <t>(AUDITED)</t>
  </si>
  <si>
    <t>(The condensed consolidated statement of financial position should be read in conjunction with the audited financial statements</t>
  </si>
  <si>
    <t>for the year ended 31 December 2009 and the accompanying explanatory notes attached to the interim financial report)</t>
  </si>
  <si>
    <t xml:space="preserve">(The condensed consolidated statement of changes in equity should be read in conjunction with the audited financial statements for the year </t>
  </si>
  <si>
    <t>ended 31 December 2009 and the accompanying explanatory notes attached to the interim financial report)</t>
  </si>
  <si>
    <t>(The condensed consolidated cash flow statement should be read in conjunction with the audited financial statements</t>
  </si>
  <si>
    <t xml:space="preserve">The significant accounting policies adopted are consistent with those of the audited financial statements for the year ended  </t>
  </si>
  <si>
    <t>FRS 101</t>
  </si>
  <si>
    <t>Presentation of Financial Statements (Revised)</t>
  </si>
  <si>
    <t>FRS 123</t>
  </si>
  <si>
    <t>Borrowing Costs (Revised)</t>
  </si>
  <si>
    <t>The auditors' report on the financial statements for the year ended 31 December 2009 was not qualified.</t>
  </si>
  <si>
    <t>Audited financial statements of the preceding year</t>
  </si>
  <si>
    <t>Seasonality or cyclicality of operations</t>
  </si>
  <si>
    <t>Material events subsequent to the balance sheet date</t>
  </si>
  <si>
    <t>Foreign exchange translation differences</t>
  </si>
  <si>
    <t>Exchange reserve</t>
  </si>
  <si>
    <t>Share Premium  &amp;</t>
  </si>
  <si>
    <t>Finance cost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</si>
  <si>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</si>
  <si>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</si>
  <si>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</si>
  <si>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</si>
  <si>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</si>
  <si>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</si>
  <si>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Vietnam Dong</t>
  </si>
  <si>
    <t>Borrowings denominated in foreign currencies is as follows:</t>
  </si>
  <si>
    <t>Receivables, accrued billings, deposits and prepayments</t>
  </si>
  <si>
    <t>Under provision in prior years</t>
  </si>
  <si>
    <t>There were no material events subsequent to the end of the current quarter.</t>
  </si>
  <si>
    <t>CUMULATIVE</t>
  </si>
  <si>
    <t>Conversion of ICSLS into shares</t>
  </si>
  <si>
    <t xml:space="preserve">Profit/(Loss) before taxation </t>
  </si>
  <si>
    <t>3 months ended</t>
  </si>
  <si>
    <t>The transactions were entered in the normal course of business and have been established under normal commercial terms that are</t>
  </si>
  <si>
    <t>no less favourable than those arranged with independent third parties.</t>
  </si>
  <si>
    <t>The valuations of  land and building have been brought forward without amendments from the previous annual financial statements.</t>
  </si>
  <si>
    <t>nature, size or incidence during the quarter under review.</t>
  </si>
  <si>
    <t>Other than the new standards stated above, the Group has also adopted the various amendments and interpretations to the existing</t>
  </si>
  <si>
    <t>standards.</t>
  </si>
  <si>
    <t>The interim financial statements are unaudited and has been prepared in compliance with FRS 134,  Interim  Financial Reporting</t>
  </si>
  <si>
    <t xml:space="preserve">and paragraph 9.22 of the Listing Requirements of Bursa Malaysia Securities  Berhad. </t>
  </si>
  <si>
    <t>The interim financial statements should be read in conjunction with the audited financial statements of the Group for the year ended</t>
  </si>
  <si>
    <t>31 December 2009. These explanatory notes attached to the interim financial statements provide an explanation of events and</t>
  </si>
  <si>
    <t>transactions that are significant to an understanding of the changes in the financial position and performance of the Group since the</t>
  </si>
  <si>
    <t>financial year ended 31 December 2009.</t>
  </si>
  <si>
    <t>31 December 2009, except for the adoption of the following new Financial Reporting Standards ("FRSs") with effect from 1 January</t>
  </si>
  <si>
    <t>2010.</t>
  </si>
  <si>
    <t>The adoption of the above standards, amendments and interpretations do not have significant impact on the financial statements of</t>
  </si>
  <si>
    <t>the Group.</t>
  </si>
  <si>
    <t xml:space="preserve">There were no items affecting assets, liabilities, equity, net income or cash flows of the Group that are unusual because of their </t>
  </si>
  <si>
    <t>Basic, profit/(loss) for the period (sen)</t>
  </si>
  <si>
    <t>Number of ordinary shares used as denominator (per 1000 shares)</t>
  </si>
  <si>
    <t>Capital contribution from minority shareholder</t>
  </si>
  <si>
    <t>Rental of factory paid and payable to:</t>
  </si>
  <si>
    <t>Beng Choo Marketing Sdn Bhd</t>
  </si>
  <si>
    <t>on 4 November 2010,  there is a redemption of 25,650 units RSLS amounting to RM2,565,000.</t>
  </si>
  <si>
    <t>The Group expects the business environment to be challenging in view of the strengthening of the Ringgit against the US Dollar.</t>
  </si>
  <si>
    <t>Nevertheless, the Group will strive to improve on production efficiency as well as cost reduction programs.</t>
  </si>
  <si>
    <t>NOTES TO THE INTERIM FINANCIAL STATEMENTS FOR THE 4TH QUARTER ENDED 31 DECEMBER 2010</t>
  </si>
  <si>
    <t>FOR THE 12 MONTHS ENDED 31 DECEMBER 2010</t>
  </si>
  <si>
    <t>12 months</t>
  </si>
  <si>
    <t>31-12-2010</t>
  </si>
  <si>
    <t>31-12-2009</t>
  </si>
  <si>
    <t>AS AT 31 DECEMBER 2010</t>
  </si>
  <si>
    <t>Balance as of 31 December 2010</t>
  </si>
  <si>
    <t>Balance as of 31 December 2009</t>
  </si>
  <si>
    <t>FOR THE QUARTER  AND 12 MONTHS ENDED 31 DECEMBER 2010</t>
  </si>
  <si>
    <t>The analysis by activity of the Group for the financial period ended 31 December 2010 are as follows:</t>
  </si>
  <si>
    <t xml:space="preserve">                  12 months ended</t>
  </si>
  <si>
    <t>12 months ended</t>
  </si>
  <si>
    <t>Significant transactions between the Group with the related parties during the financial period ended 31 December  2010 were as follows:</t>
  </si>
  <si>
    <t>31.12.2010</t>
  </si>
  <si>
    <t>31.12.2009</t>
  </si>
  <si>
    <t xml:space="preserve">        12 months ended </t>
  </si>
  <si>
    <t>Realisation of deferred tax liability upon disposal of properties</t>
  </si>
  <si>
    <t>Taxation - Net</t>
  </si>
  <si>
    <t>Cash and cash equivalents at 31 December</t>
  </si>
  <si>
    <t xml:space="preserve">The Group's subsidiary company, Emico Penang Sdn Bhd, disposed a piece of leasehold land together with a factory building for a </t>
  </si>
  <si>
    <t xml:space="preserve">total consideration of RM3.90 million . The disposal was completed during the financial quarter and the Group registered a gain of </t>
  </si>
  <si>
    <t xml:space="preserve">There were no other sale of investments or properties for the current financial period. </t>
  </si>
  <si>
    <t>RM2.81 million from the disposal.</t>
  </si>
  <si>
    <t>The breakdown of accumulated losses of the Group as at reporting date, into realised and unrealised is as follow:</t>
  </si>
  <si>
    <t>As at</t>
  </si>
  <si>
    <t>B14</t>
  </si>
  <si>
    <t xml:space="preserve">The Group's effective tax rate for the year ended 31 December 2010 was lower than the statutory tax rate due to capital gain of </t>
  </si>
  <si>
    <t xml:space="preserve">RM2.81 million from the disposal of investment property which is not subject to taxation. </t>
  </si>
  <si>
    <t>The Directors do not recommend any dividend for the year ended 31 December 2010.</t>
  </si>
  <si>
    <t>30.09.2010</t>
  </si>
  <si>
    <t>The Group revenue for the year ended 31 December 2010 increased by 5.86% as compared to 2009 mainly due to higher contribution</t>
  </si>
  <si>
    <t xml:space="preserve">in preceding year due to lower profit margin from all divisions. </t>
  </si>
  <si>
    <t>For the current quarter under review, the Group posted revenue of RM16.99 million as compared to RM13.57 million in the preceding</t>
  </si>
  <si>
    <t xml:space="preserve">quarter ended 31 December 2010 as compared to a loss before taxation of RM0.20 million in preceding quarter. The better results is </t>
  </si>
  <si>
    <t>mainly due to the gain of RM2.81 million from the disposal of investment property.</t>
  </si>
  <si>
    <t>from all divisions. However, the Group recorded a profit before taxation of RM1.29 million as compared to a profit of RM2.09 million</t>
  </si>
  <si>
    <t xml:space="preserve">quarter on the back of higher sales achieved by all divisions. The Group posted a profit before taxation of RM1.62 million for the </t>
  </si>
  <si>
    <t>There have been no issuance and repayment of debt and equity securities for the financial quarter ended 31 December 2010 except that</t>
  </si>
  <si>
    <t>There were no material litigations as at 25 February 2011.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</si>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</sst>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3" fontId="1" fillId="0" borderId="17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Fill="1" applyBorder="1" applyAlignment="1">
      <alignment/>
    </xf>
    <xf numFmtId="173" fontId="1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35.7109375" style="0" customWidth="1"/>
    <col min="2" max="3" width="12.710937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5" ht="12.75">
      <c r="A2" s="2" t="s">
        <v>194</v>
      </c>
      <c r="B2" s="1"/>
      <c r="C2" s="1"/>
      <c r="D2" s="1"/>
      <c r="E2" s="1"/>
    </row>
    <row r="3" spans="1:5" ht="12.75">
      <c r="A3" s="2" t="s">
        <v>269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9" t="s">
        <v>9</v>
      </c>
      <c r="C5" s="60"/>
      <c r="E5" s="71" t="s">
        <v>232</v>
      </c>
      <c r="F5" s="72"/>
    </row>
    <row r="6" spans="1:6" ht="12.75">
      <c r="A6" s="1"/>
      <c r="B6" s="61" t="s">
        <v>1</v>
      </c>
      <c r="C6" s="61" t="s">
        <v>8</v>
      </c>
      <c r="E6" s="61" t="s">
        <v>4</v>
      </c>
      <c r="F6" s="61" t="s">
        <v>8</v>
      </c>
    </row>
    <row r="7" spans="1:6" ht="12.75">
      <c r="A7" s="1"/>
      <c r="B7" s="62" t="s">
        <v>2</v>
      </c>
      <c r="C7" s="62" t="s">
        <v>2</v>
      </c>
      <c r="E7" s="62" t="s">
        <v>2</v>
      </c>
      <c r="F7" s="62" t="s">
        <v>2</v>
      </c>
    </row>
    <row r="8" spans="1:6" ht="12.75">
      <c r="A8" s="1"/>
      <c r="B8" s="62" t="s">
        <v>3</v>
      </c>
      <c r="C8" s="62" t="s">
        <v>3</v>
      </c>
      <c r="E8" s="62" t="s">
        <v>5</v>
      </c>
      <c r="F8" s="62" t="s">
        <v>5</v>
      </c>
    </row>
    <row r="9" spans="1:6" ht="12.75">
      <c r="A9" s="1"/>
      <c r="B9" s="63" t="s">
        <v>264</v>
      </c>
      <c r="C9" s="63" t="s">
        <v>265</v>
      </c>
      <c r="E9" s="63" t="s">
        <v>264</v>
      </c>
      <c r="F9" s="63" t="s">
        <v>265</v>
      </c>
    </row>
    <row r="10" spans="1:6" ht="12.75">
      <c r="A10" s="1"/>
      <c r="B10" s="64" t="s">
        <v>6</v>
      </c>
      <c r="C10" s="64" t="s">
        <v>6</v>
      </c>
      <c r="E10" s="64" t="s">
        <v>6</v>
      </c>
      <c r="F10" s="64" t="s">
        <v>6</v>
      </c>
    </row>
    <row r="11" spans="1:6" ht="12.75">
      <c r="A11" s="1"/>
      <c r="B11" s="3"/>
      <c r="C11" s="3"/>
      <c r="E11" s="3"/>
      <c r="F11" s="3"/>
    </row>
    <row r="12" spans="1:6" ht="12.75">
      <c r="A12" s="34"/>
      <c r="B12" s="3"/>
      <c r="C12" s="3"/>
      <c r="E12" s="3"/>
      <c r="F12" s="3"/>
    </row>
    <row r="13" spans="1:8" ht="12.75">
      <c r="A13" s="1" t="s">
        <v>12</v>
      </c>
      <c r="B13" s="10">
        <v>16993</v>
      </c>
      <c r="C13" s="10">
        <v>18571</v>
      </c>
      <c r="E13" s="10">
        <v>64756</v>
      </c>
      <c r="F13" s="10">
        <v>61173</v>
      </c>
      <c r="G13" s="1"/>
      <c r="H13" s="1"/>
    </row>
    <row r="14" spans="1:8" ht="12.75">
      <c r="A14" s="1" t="s">
        <v>178</v>
      </c>
      <c r="B14" s="8">
        <v>-15110</v>
      </c>
      <c r="C14" s="8">
        <v>-14799</v>
      </c>
      <c r="E14" s="8">
        <v>-54907</v>
      </c>
      <c r="F14" s="8">
        <v>-48612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179</v>
      </c>
      <c r="B16" s="10">
        <f>SUM(B13:B15)</f>
        <v>1883</v>
      </c>
      <c r="C16" s="10">
        <f>SUM(C13:C15)</f>
        <v>3772</v>
      </c>
      <c r="E16" s="10">
        <f>SUM(E13:E15)</f>
        <v>9849</v>
      </c>
      <c r="F16" s="10">
        <f>SUM(F13:F15)</f>
        <v>12561</v>
      </c>
      <c r="G16" s="1"/>
      <c r="H16" s="1"/>
    </row>
    <row r="17" spans="1:8" ht="12.75">
      <c r="A17" s="1" t="s">
        <v>180</v>
      </c>
      <c r="B17" s="10">
        <v>2779</v>
      </c>
      <c r="C17" s="10">
        <v>471</v>
      </c>
      <c r="E17" s="10">
        <v>3532</v>
      </c>
      <c r="F17" s="10">
        <v>1641</v>
      </c>
      <c r="G17" s="1"/>
      <c r="H17" s="1"/>
    </row>
    <row r="18" spans="1:8" ht="12.75">
      <c r="A18" s="1" t="s">
        <v>181</v>
      </c>
      <c r="B18" s="10">
        <v>-648</v>
      </c>
      <c r="C18" s="10">
        <v>-540</v>
      </c>
      <c r="E18" s="10">
        <v>-2433</v>
      </c>
      <c r="F18" s="10">
        <v>-2249</v>
      </c>
      <c r="G18" s="1"/>
      <c r="H18" s="1"/>
    </row>
    <row r="19" spans="1:8" ht="12.75">
      <c r="A19" s="1" t="s">
        <v>182</v>
      </c>
      <c r="B19" s="8">
        <v>-2164</v>
      </c>
      <c r="C19" s="8">
        <v>-2095</v>
      </c>
      <c r="E19" s="8">
        <v>-7510</v>
      </c>
      <c r="F19" s="8">
        <v>-7291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183</v>
      </c>
      <c r="B21" s="10">
        <f>SUM(B16:B19)</f>
        <v>1850</v>
      </c>
      <c r="C21" s="10">
        <f>SUM(C16:C19)</f>
        <v>1608</v>
      </c>
      <c r="E21" s="10">
        <f>SUM(E16:E19)</f>
        <v>3438</v>
      </c>
      <c r="F21" s="10">
        <f>SUM(F16:F19)</f>
        <v>4662</v>
      </c>
      <c r="G21" s="1"/>
      <c r="H21" s="1"/>
    </row>
    <row r="22" spans="1:8" ht="12.75">
      <c r="A22" s="1" t="s">
        <v>184</v>
      </c>
      <c r="B22" s="10">
        <v>-413</v>
      </c>
      <c r="C22" s="10">
        <v>-593</v>
      </c>
      <c r="E22" s="10">
        <v>-2323</v>
      </c>
      <c r="F22" s="10">
        <v>-2478</v>
      </c>
      <c r="G22" s="1"/>
      <c r="H22" s="1"/>
    </row>
    <row r="23" spans="1:8" ht="12.75">
      <c r="A23" s="1" t="s">
        <v>161</v>
      </c>
      <c r="B23" s="8">
        <v>180</v>
      </c>
      <c r="C23" s="8">
        <v>-98</v>
      </c>
      <c r="E23" s="8">
        <v>180</v>
      </c>
      <c r="F23" s="8">
        <v>-98</v>
      </c>
      <c r="G23" s="1"/>
      <c r="H23" s="1"/>
    </row>
    <row r="24" spans="1:8" ht="12.75">
      <c r="A24" s="1"/>
      <c r="B24" s="10"/>
      <c r="C24" s="10"/>
      <c r="E24" s="10"/>
      <c r="F24" s="10"/>
      <c r="G24" s="1"/>
      <c r="H24" s="1"/>
    </row>
    <row r="25" spans="1:8" ht="12.75">
      <c r="A25" s="1" t="s">
        <v>102</v>
      </c>
      <c r="B25" s="7">
        <f>SUM(B21:B23)</f>
        <v>1617</v>
      </c>
      <c r="C25" s="7">
        <f>SUM(C21:C23)</f>
        <v>917</v>
      </c>
      <c r="E25" s="7">
        <f>SUM(E21:E23)</f>
        <v>1295</v>
      </c>
      <c r="F25" s="7">
        <f>SUM(F21:F23)</f>
        <v>2086</v>
      </c>
      <c r="G25" s="1"/>
      <c r="H25" s="1"/>
    </row>
    <row r="26" spans="1:8" ht="12.75">
      <c r="A26" s="1" t="s">
        <v>185</v>
      </c>
      <c r="B26" s="8">
        <v>121</v>
      </c>
      <c r="C26" s="8">
        <v>-11</v>
      </c>
      <c r="E26" s="8">
        <v>-123</v>
      </c>
      <c r="F26" s="8">
        <v>-705</v>
      </c>
      <c r="G26" s="1"/>
      <c r="H26" s="1"/>
    </row>
    <row r="27" spans="1:6" ht="12.75">
      <c r="A27" s="46"/>
      <c r="B27" s="43"/>
      <c r="C27" s="43"/>
      <c r="E27" s="43"/>
      <c r="F27" s="43"/>
    </row>
    <row r="28" spans="1:6" ht="13.5" thickBot="1">
      <c r="A28" s="2" t="s">
        <v>176</v>
      </c>
      <c r="B28" s="57">
        <f>+B25+B26</f>
        <v>1738</v>
      </c>
      <c r="C28" s="57">
        <f>+C25+C26</f>
        <v>906</v>
      </c>
      <c r="E28" s="57">
        <f>+E25+E26</f>
        <v>1172</v>
      </c>
      <c r="F28" s="57">
        <f>+F25+F26</f>
        <v>1381</v>
      </c>
    </row>
    <row r="29" spans="1:6" ht="12.75">
      <c r="A29" s="1"/>
      <c r="B29" s="1"/>
      <c r="C29" s="1"/>
      <c r="E29" s="1"/>
      <c r="F29" s="1"/>
    </row>
    <row r="30" spans="1:6" ht="12.75">
      <c r="A30" s="2" t="s">
        <v>189</v>
      </c>
      <c r="B30" s="1"/>
      <c r="C30" s="1"/>
      <c r="E30" s="1"/>
      <c r="F30" s="1"/>
    </row>
    <row r="31" spans="1:6" ht="12.75">
      <c r="A31" s="1" t="s">
        <v>127</v>
      </c>
      <c r="B31" s="7">
        <f>+B28-B32</f>
        <v>1685</v>
      </c>
      <c r="C31" s="7">
        <f>+C28-C32</f>
        <v>790</v>
      </c>
      <c r="E31" s="7">
        <f>+E28-E32</f>
        <v>1022</v>
      </c>
      <c r="F31" s="7">
        <f>+F28-F32</f>
        <v>1236</v>
      </c>
    </row>
    <row r="32" spans="1:6" ht="12.75">
      <c r="A32" s="1" t="s">
        <v>128</v>
      </c>
      <c r="B32" s="7">
        <v>53</v>
      </c>
      <c r="C32" s="7">
        <v>116</v>
      </c>
      <c r="E32" s="7">
        <v>150</v>
      </c>
      <c r="F32" s="8">
        <v>145</v>
      </c>
    </row>
    <row r="33" spans="1:6" ht="12.75">
      <c r="A33" s="1"/>
      <c r="B33" s="15"/>
      <c r="C33" s="15" t="s">
        <v>0</v>
      </c>
      <c r="E33" s="15"/>
      <c r="F33" s="10"/>
    </row>
    <row r="34" spans="1:6" ht="13.5" thickBot="1">
      <c r="A34" s="2" t="s">
        <v>0</v>
      </c>
      <c r="B34" s="40">
        <f>+B31+B32</f>
        <v>1738</v>
      </c>
      <c r="C34" s="40">
        <f>+C31+C32</f>
        <v>906</v>
      </c>
      <c r="E34" s="40">
        <f>+E31+E32</f>
        <v>1172</v>
      </c>
      <c r="F34" s="40">
        <f>+F31+F32</f>
        <v>1381</v>
      </c>
    </row>
    <row r="35" spans="1:6" ht="12.75">
      <c r="A35" s="1"/>
      <c r="B35" s="1"/>
      <c r="C35" s="1"/>
      <c r="E35" s="1"/>
      <c r="F35" s="1"/>
    </row>
    <row r="36" spans="1:6" ht="12.75">
      <c r="A36" s="2" t="s">
        <v>186</v>
      </c>
      <c r="B36" s="1"/>
      <c r="C36" s="1"/>
      <c r="E36" s="1"/>
      <c r="F36" s="1"/>
    </row>
    <row r="37" spans="1:6" ht="12.75">
      <c r="A37" s="1" t="s">
        <v>190</v>
      </c>
      <c r="B37" s="1"/>
      <c r="C37" s="1"/>
      <c r="E37" s="1"/>
      <c r="F37" s="1"/>
    </row>
    <row r="38" spans="1:6" ht="12.75">
      <c r="A38" s="1" t="s">
        <v>191</v>
      </c>
      <c r="B38" s="7">
        <v>-106</v>
      </c>
      <c r="C38" s="7">
        <v>-17</v>
      </c>
      <c r="E38" s="7">
        <v>-430</v>
      </c>
      <c r="F38" s="7">
        <v>-50</v>
      </c>
    </row>
    <row r="39" spans="1:6" ht="12.75">
      <c r="A39" s="1"/>
      <c r="B39" s="58"/>
      <c r="C39" s="58"/>
      <c r="E39" s="58"/>
      <c r="F39" s="58"/>
    </row>
    <row r="40" spans="1:6" ht="13.5" thickBot="1">
      <c r="A40" s="1" t="s">
        <v>187</v>
      </c>
      <c r="B40" s="44">
        <f>SUM(B34:B38)</f>
        <v>1632</v>
      </c>
      <c r="C40" s="44">
        <f>+C28+C38</f>
        <v>889</v>
      </c>
      <c r="E40" s="44">
        <f>SUM(E34:E38)</f>
        <v>742</v>
      </c>
      <c r="F40" s="44">
        <f>+F28+F38</f>
        <v>1331</v>
      </c>
    </row>
    <row r="41" spans="1:6" ht="12.75">
      <c r="A41" s="1"/>
      <c r="B41" s="1"/>
      <c r="C41" s="1"/>
      <c r="E41" s="1"/>
      <c r="F41" s="1"/>
    </row>
    <row r="42" spans="1:6" ht="12.75">
      <c r="A42" s="1"/>
      <c r="B42" s="1"/>
      <c r="C42" s="1"/>
      <c r="E42" s="1"/>
      <c r="F42" s="1"/>
    </row>
    <row r="43" spans="1:6" ht="12.75">
      <c r="A43" s="2" t="s">
        <v>188</v>
      </c>
      <c r="B43" s="1"/>
      <c r="C43" s="1"/>
      <c r="E43" s="1"/>
      <c r="F43" s="1"/>
    </row>
    <row r="44" spans="1:6" ht="12.75">
      <c r="A44" s="1" t="s">
        <v>127</v>
      </c>
      <c r="B44" s="7">
        <f>+B40-B45</f>
        <v>1579</v>
      </c>
      <c r="C44" s="7">
        <f>+C31+C38</f>
        <v>773</v>
      </c>
      <c r="E44" s="7">
        <f>+E40-E45</f>
        <v>592</v>
      </c>
      <c r="F44" s="7">
        <f>+F31+F38</f>
        <v>1186</v>
      </c>
    </row>
    <row r="45" spans="1:6" ht="12.75">
      <c r="A45" s="1" t="s">
        <v>128</v>
      </c>
      <c r="B45" s="7">
        <f>+B32</f>
        <v>53</v>
      </c>
      <c r="C45" s="7">
        <f>+C32</f>
        <v>116</v>
      </c>
      <c r="E45" s="7">
        <f>+E32</f>
        <v>150</v>
      </c>
      <c r="F45" s="7">
        <f>+F32</f>
        <v>145</v>
      </c>
    </row>
    <row r="46" spans="1:6" ht="12.75">
      <c r="A46" s="1"/>
      <c r="B46" s="15"/>
      <c r="C46" s="15"/>
      <c r="E46" s="15"/>
      <c r="F46" s="15"/>
    </row>
    <row r="47" spans="1:6" ht="13.5" thickBot="1">
      <c r="A47" s="2" t="s">
        <v>0</v>
      </c>
      <c r="B47" s="9">
        <f>+B44+B45</f>
        <v>1632</v>
      </c>
      <c r="C47" s="9">
        <f>+C44+C45</f>
        <v>889</v>
      </c>
      <c r="D47" s="66"/>
      <c r="E47" s="9">
        <f>+E44+E45</f>
        <v>742</v>
      </c>
      <c r="F47" s="9">
        <f>+F44+F45</f>
        <v>1331</v>
      </c>
    </row>
    <row r="48" spans="1:6" ht="12.75">
      <c r="A48" s="1"/>
      <c r="B48" s="1"/>
      <c r="C48" s="1"/>
      <c r="E48" s="1"/>
      <c r="F48" s="1"/>
    </row>
    <row r="49" spans="1:6" ht="12.75">
      <c r="A49" s="1"/>
      <c r="B49" s="1"/>
      <c r="C49" s="1"/>
      <c r="E49" s="1"/>
      <c r="F49" s="1"/>
    </row>
    <row r="50" spans="1:6" ht="12.75">
      <c r="A50" s="2" t="s">
        <v>192</v>
      </c>
      <c r="B50" s="1"/>
      <c r="C50" s="1"/>
      <c r="E50" s="1"/>
      <c r="F50" s="1"/>
    </row>
    <row r="51" spans="1:6" ht="12.75">
      <c r="A51" s="2" t="s">
        <v>193</v>
      </c>
      <c r="B51" s="1"/>
      <c r="C51" s="1"/>
      <c r="E51" s="1"/>
      <c r="F51" s="1"/>
    </row>
    <row r="52" spans="1:6" ht="13.5" thickBot="1">
      <c r="A52" s="1" t="s">
        <v>253</v>
      </c>
      <c r="B52" s="50">
        <f>+Notes!G208</f>
        <v>1.756544038696092</v>
      </c>
      <c r="C52" s="50">
        <f>+Notes!H208</f>
        <v>0.8235429024153784</v>
      </c>
      <c r="E52" s="50">
        <f>+Notes!I208</f>
        <v>1.0653934762892616</v>
      </c>
      <c r="F52" s="50">
        <f>+Notes!J208</f>
        <v>1.288479781500516</v>
      </c>
    </row>
    <row r="53" spans="1:6" ht="12.75">
      <c r="A53" s="1"/>
      <c r="B53" s="1"/>
      <c r="C53" s="1"/>
      <c r="E53" s="1"/>
      <c r="F53" s="1"/>
    </row>
    <row r="54" spans="1:6" ht="13.5" thickBot="1">
      <c r="A54" s="1" t="s">
        <v>142</v>
      </c>
      <c r="B54" s="47" t="s">
        <v>143</v>
      </c>
      <c r="C54" s="47" t="s">
        <v>143</v>
      </c>
      <c r="E54" s="47" t="s">
        <v>143</v>
      </c>
      <c r="F54" s="47" t="s">
        <v>143</v>
      </c>
    </row>
    <row r="55" spans="1:6" ht="12.75">
      <c r="A55" s="1"/>
      <c r="B55" s="1"/>
      <c r="C55" s="1"/>
      <c r="E55" s="1"/>
      <c r="F55" s="1"/>
    </row>
    <row r="56" spans="1:6" ht="12.75">
      <c r="A56" s="1" t="s">
        <v>0</v>
      </c>
      <c r="B56" s="1"/>
      <c r="C56" s="1"/>
      <c r="E56" s="1"/>
      <c r="F56" s="1"/>
    </row>
    <row r="57" spans="1:4" ht="12.75">
      <c r="A57" s="1" t="s">
        <v>195</v>
      </c>
      <c r="B57" s="1"/>
      <c r="C57" s="1"/>
      <c r="D57" s="1"/>
    </row>
    <row r="58" spans="1:4" ht="12.75">
      <c r="A58" s="1" t="s">
        <v>196</v>
      </c>
      <c r="B58" s="1"/>
      <c r="C58" s="1"/>
      <c r="D58" s="1"/>
    </row>
    <row r="59" spans="1:4" ht="12.75">
      <c r="A59" s="1"/>
      <c r="B59" s="7"/>
      <c r="C59" s="1"/>
      <c r="D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PageLayoutView="0" workbookViewId="0" topLeftCell="A28">
      <selection activeCell="F15" sqref="F15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197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266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16" t="s">
        <v>199</v>
      </c>
      <c r="G5" s="3"/>
      <c r="H5" s="16" t="s">
        <v>199</v>
      </c>
    </row>
    <row r="6" spans="6:8" ht="12.75">
      <c r="F6" s="16" t="s">
        <v>198</v>
      </c>
      <c r="G6" s="3"/>
      <c r="H6" s="16" t="s">
        <v>200</v>
      </c>
    </row>
    <row r="7" spans="6:8" ht="12.75">
      <c r="F7" s="16" t="s">
        <v>201</v>
      </c>
      <c r="G7" s="3"/>
      <c r="H7" s="16" t="s">
        <v>202</v>
      </c>
    </row>
    <row r="8" spans="6:8" ht="12.75">
      <c r="F8" s="3" t="s">
        <v>6</v>
      </c>
      <c r="G8" s="3"/>
      <c r="H8" s="3" t="s">
        <v>6</v>
      </c>
    </row>
    <row r="9" spans="1:8" ht="12.75">
      <c r="A9" s="1"/>
      <c r="B9" s="1"/>
      <c r="C9" s="1"/>
      <c r="D9" s="1"/>
      <c r="E9" s="1"/>
      <c r="F9" s="3"/>
      <c r="G9" s="3"/>
      <c r="H9" s="3"/>
    </row>
    <row r="10" spans="1:8" ht="12.75">
      <c r="A10" s="2" t="s">
        <v>107</v>
      </c>
      <c r="B10" s="1"/>
      <c r="C10" s="1"/>
      <c r="D10" s="1"/>
      <c r="E10" s="1"/>
      <c r="F10" s="32"/>
      <c r="G10" s="3"/>
      <c r="H10" s="32"/>
    </row>
    <row r="11" spans="1:8" ht="12.75">
      <c r="A11" s="2" t="s">
        <v>114</v>
      </c>
      <c r="B11" s="1"/>
      <c r="C11" s="1"/>
      <c r="D11" s="1"/>
      <c r="E11" s="1"/>
      <c r="F11" s="39"/>
      <c r="G11" s="3"/>
      <c r="H11" s="39"/>
    </row>
    <row r="12" spans="1:8" ht="12.75">
      <c r="A12" s="1" t="s">
        <v>20</v>
      </c>
      <c r="B12" s="1"/>
      <c r="C12" s="1"/>
      <c r="D12" s="1"/>
      <c r="E12" s="1"/>
      <c r="F12" s="5">
        <v>11330</v>
      </c>
      <c r="G12" s="7"/>
      <c r="H12" s="5">
        <v>11433</v>
      </c>
    </row>
    <row r="13" spans="1:8" ht="12.75">
      <c r="A13" s="1" t="s">
        <v>135</v>
      </c>
      <c r="B13" s="1"/>
      <c r="C13" s="1"/>
      <c r="D13" s="1"/>
      <c r="E13" s="1"/>
      <c r="F13" s="5">
        <v>775</v>
      </c>
      <c r="G13" s="7"/>
      <c r="H13" s="5">
        <v>1121</v>
      </c>
    </row>
    <row r="14" spans="1:8" ht="12.75">
      <c r="A14" s="1" t="s">
        <v>21</v>
      </c>
      <c r="B14" s="1"/>
      <c r="C14" s="1"/>
      <c r="D14" s="1"/>
      <c r="E14" s="1"/>
      <c r="F14" s="5">
        <v>4406</v>
      </c>
      <c r="G14" s="7"/>
      <c r="H14" s="5">
        <v>5200</v>
      </c>
    </row>
    <row r="15" spans="1:8" ht="12.75">
      <c r="A15" s="1" t="s">
        <v>22</v>
      </c>
      <c r="B15" s="1"/>
      <c r="C15" s="1"/>
      <c r="D15" s="1"/>
      <c r="E15" s="1"/>
      <c r="F15" s="5">
        <v>1684</v>
      </c>
      <c r="G15" s="7"/>
      <c r="H15" s="5">
        <v>1504</v>
      </c>
    </row>
    <row r="16" spans="1:8" ht="12.75">
      <c r="A16" s="1" t="s">
        <v>93</v>
      </c>
      <c r="B16" s="1"/>
      <c r="C16" s="1"/>
      <c r="D16" s="1"/>
      <c r="E16" s="1"/>
      <c r="F16" s="5">
        <v>215</v>
      </c>
      <c r="G16" s="7"/>
      <c r="H16" s="5">
        <v>278</v>
      </c>
    </row>
    <row r="17" spans="1:8" ht="12.75">
      <c r="A17" s="1" t="s">
        <v>23</v>
      </c>
      <c r="B17" s="1"/>
      <c r="C17" s="1"/>
      <c r="D17" s="1"/>
      <c r="E17" s="1"/>
      <c r="F17" s="5">
        <v>552</v>
      </c>
      <c r="G17" s="7"/>
      <c r="H17" s="5">
        <v>552</v>
      </c>
    </row>
    <row r="18" spans="1:8" ht="12.75">
      <c r="A18" s="1" t="s">
        <v>24</v>
      </c>
      <c r="B18" s="1"/>
      <c r="C18" s="1"/>
      <c r="D18" s="1"/>
      <c r="E18" s="1"/>
      <c r="F18" s="6">
        <v>31308</v>
      </c>
      <c r="G18" s="10"/>
      <c r="H18" s="6">
        <v>29343</v>
      </c>
    </row>
    <row r="19" spans="1:8" ht="12.75">
      <c r="A19" s="1"/>
      <c r="B19" s="1"/>
      <c r="C19" s="1"/>
      <c r="D19" s="1"/>
      <c r="E19" s="1"/>
      <c r="F19" s="13">
        <f>SUM(F12:F18)</f>
        <v>50270</v>
      </c>
      <c r="G19" s="10"/>
      <c r="H19" s="13">
        <f>SUM(H12:H18)</f>
        <v>49431</v>
      </c>
    </row>
    <row r="20" spans="1:8" ht="12.75">
      <c r="A20" s="1"/>
      <c r="B20" s="1"/>
      <c r="C20" s="1"/>
      <c r="D20" s="1"/>
      <c r="E20" s="1"/>
      <c r="F20" s="7"/>
      <c r="G20" s="10"/>
      <c r="H20" s="7"/>
    </row>
    <row r="21" spans="1:8" ht="12.75">
      <c r="A21" s="2" t="s">
        <v>113</v>
      </c>
      <c r="B21" s="1"/>
      <c r="C21" s="1"/>
      <c r="D21" s="1"/>
      <c r="E21" s="1"/>
      <c r="F21" s="7"/>
      <c r="G21" s="10"/>
      <c r="H21" s="7"/>
    </row>
    <row r="22" spans="1:8" ht="12.75">
      <c r="A22" s="1" t="s">
        <v>14</v>
      </c>
      <c r="D22" s="1"/>
      <c r="E22" s="1"/>
      <c r="F22" s="12">
        <v>10407</v>
      </c>
      <c r="G22" s="10"/>
      <c r="H22" s="12">
        <v>21129</v>
      </c>
    </row>
    <row r="23" spans="1:8" ht="12.75">
      <c r="A23" s="1" t="s">
        <v>10</v>
      </c>
      <c r="B23" s="1"/>
      <c r="D23" s="1"/>
      <c r="E23" s="1"/>
      <c r="F23" s="5">
        <v>17260</v>
      </c>
      <c r="G23" s="10"/>
      <c r="H23" s="5">
        <v>13249</v>
      </c>
    </row>
    <row r="24" spans="1:8" ht="12.75">
      <c r="A24" s="1" t="s">
        <v>229</v>
      </c>
      <c r="B24" s="1"/>
      <c r="D24" s="1"/>
      <c r="E24" s="1"/>
      <c r="F24" s="5">
        <v>13187</v>
      </c>
      <c r="G24" s="10" t="s">
        <v>0</v>
      </c>
      <c r="H24" s="5">
        <v>14866</v>
      </c>
    </row>
    <row r="25" spans="1:8" ht="12.75">
      <c r="A25" s="1" t="s">
        <v>172</v>
      </c>
      <c r="B25" s="1"/>
      <c r="D25" s="1"/>
      <c r="E25" s="1"/>
      <c r="F25" s="5">
        <v>56</v>
      </c>
      <c r="G25" s="10"/>
      <c r="H25" s="5">
        <v>93</v>
      </c>
    </row>
    <row r="26" spans="1:8" ht="12.75">
      <c r="A26" s="1" t="s">
        <v>96</v>
      </c>
      <c r="B26" s="1"/>
      <c r="D26" s="1"/>
      <c r="E26" s="1"/>
      <c r="F26" s="5">
        <v>821</v>
      </c>
      <c r="G26" s="10"/>
      <c r="H26" s="5">
        <v>790</v>
      </c>
    </row>
    <row r="27" spans="1:8" ht="12.75">
      <c r="A27" s="1" t="s">
        <v>11</v>
      </c>
      <c r="B27" s="1"/>
      <c r="D27" s="1"/>
      <c r="E27" s="1"/>
      <c r="F27" s="6">
        <v>4930</v>
      </c>
      <c r="G27" s="10"/>
      <c r="H27" s="6">
        <v>3260</v>
      </c>
    </row>
    <row r="28" spans="2:8" ht="12.75">
      <c r="B28" s="1"/>
      <c r="C28" s="1"/>
      <c r="D28" s="1"/>
      <c r="E28" s="1"/>
      <c r="F28" s="13">
        <f>SUM(F22:F27)</f>
        <v>46661</v>
      </c>
      <c r="G28" s="10"/>
      <c r="H28" s="13">
        <f>SUM(H22:H27)</f>
        <v>53387</v>
      </c>
    </row>
    <row r="29" spans="1:8" ht="12.75">
      <c r="A29" s="1"/>
      <c r="B29" s="1"/>
      <c r="C29" s="1"/>
      <c r="D29" s="1"/>
      <c r="E29" s="1"/>
      <c r="F29" s="7"/>
      <c r="G29" s="10"/>
      <c r="H29" s="7"/>
    </row>
    <row r="30" spans="1:8" ht="12.75">
      <c r="A30" s="1"/>
      <c r="B30" s="1"/>
      <c r="C30" s="1"/>
      <c r="D30" s="1"/>
      <c r="E30" s="1"/>
      <c r="F30" s="15"/>
      <c r="G30" s="10"/>
      <c r="H30" s="15"/>
    </row>
    <row r="31" spans="1:8" ht="13.5" thickBot="1">
      <c r="A31" s="2" t="s">
        <v>122</v>
      </c>
      <c r="B31" s="1"/>
      <c r="C31" s="1"/>
      <c r="D31" s="1"/>
      <c r="E31" s="1"/>
      <c r="F31" s="40">
        <f>+F28+F19</f>
        <v>96931</v>
      </c>
      <c r="G31" s="10"/>
      <c r="H31" s="40">
        <f>+H28+H19</f>
        <v>102818</v>
      </c>
    </row>
    <row r="32" spans="1:8" ht="12.75">
      <c r="A32" s="1"/>
      <c r="B32" s="1"/>
      <c r="C32" s="1"/>
      <c r="D32" s="1"/>
      <c r="E32" s="1"/>
      <c r="F32" s="7"/>
      <c r="G32" s="10"/>
      <c r="H32" s="7"/>
    </row>
    <row r="33" spans="1:8" ht="12.75">
      <c r="A33" s="1"/>
      <c r="B33" s="1"/>
      <c r="C33" s="1"/>
      <c r="D33" s="1"/>
      <c r="E33" s="1"/>
      <c r="F33" s="7"/>
      <c r="G33" s="10"/>
      <c r="H33" s="7"/>
    </row>
    <row r="34" spans="1:8" ht="12.75">
      <c r="A34" s="2" t="s">
        <v>108</v>
      </c>
      <c r="B34" s="1"/>
      <c r="C34" s="1"/>
      <c r="D34" s="1"/>
      <c r="E34" s="1"/>
      <c r="F34" s="7"/>
      <c r="G34" s="10"/>
      <c r="H34" s="7"/>
    </row>
    <row r="35" spans="1:8" ht="12.75">
      <c r="A35" s="2" t="s">
        <v>109</v>
      </c>
      <c r="B35" s="1"/>
      <c r="C35" s="1"/>
      <c r="D35" s="1"/>
      <c r="E35" s="1"/>
      <c r="F35" s="7"/>
      <c r="G35" s="10"/>
      <c r="H35" s="7"/>
    </row>
    <row r="36" spans="1:8" ht="12.75">
      <c r="A36" s="1" t="s">
        <v>110</v>
      </c>
      <c r="B36" s="1"/>
      <c r="C36" s="1"/>
      <c r="D36" s="1"/>
      <c r="E36" s="1"/>
      <c r="F36" s="12">
        <v>95927</v>
      </c>
      <c r="G36" s="10"/>
      <c r="H36" s="12">
        <v>95927</v>
      </c>
    </row>
    <row r="37" spans="1:8" ht="12.75">
      <c r="A37" s="1" t="s">
        <v>173</v>
      </c>
      <c r="B37" s="1"/>
      <c r="C37" s="1"/>
      <c r="D37" s="1"/>
      <c r="E37" s="1"/>
      <c r="F37" s="5">
        <v>6573</v>
      </c>
      <c r="G37" s="10"/>
      <c r="H37" s="5">
        <v>7003</v>
      </c>
    </row>
    <row r="38" spans="1:8" ht="12.75">
      <c r="A38" s="1" t="s">
        <v>13</v>
      </c>
      <c r="C38" s="1"/>
      <c r="D38" s="1"/>
      <c r="E38" s="1"/>
      <c r="F38" s="5">
        <v>-75699</v>
      </c>
      <c r="G38" s="10"/>
      <c r="H38" s="5">
        <v>-76721</v>
      </c>
    </row>
    <row r="39" spans="1:8" ht="12.75">
      <c r="A39" s="1"/>
      <c r="C39" s="1"/>
      <c r="D39" s="1"/>
      <c r="E39" s="1"/>
      <c r="F39" s="12">
        <f>SUM(F36:F38)</f>
        <v>26801</v>
      </c>
      <c r="G39" s="10"/>
      <c r="H39" s="12">
        <f>SUM(H36:H38)</f>
        <v>26209</v>
      </c>
    </row>
    <row r="40" spans="1:8" ht="12.75">
      <c r="A40" s="1" t="s">
        <v>120</v>
      </c>
      <c r="B40" s="1"/>
      <c r="C40" s="1"/>
      <c r="D40" s="1"/>
      <c r="E40" s="1"/>
      <c r="F40" s="6">
        <v>8305</v>
      </c>
      <c r="G40" s="10"/>
      <c r="H40" s="6">
        <v>8155</v>
      </c>
    </row>
    <row r="41" spans="1:8" ht="12.75">
      <c r="A41" s="1" t="s">
        <v>119</v>
      </c>
      <c r="B41" s="1"/>
      <c r="C41" s="1"/>
      <c r="D41" s="1"/>
      <c r="E41" s="1"/>
      <c r="F41" s="13">
        <f>SUM(F39:F40)</f>
        <v>35106</v>
      </c>
      <c r="G41" s="10"/>
      <c r="H41" s="13">
        <f>+H39+H40</f>
        <v>34364</v>
      </c>
    </row>
    <row r="42" spans="1:8" ht="12.75">
      <c r="A42" s="1"/>
      <c r="B42" s="1"/>
      <c r="C42" s="1"/>
      <c r="D42" s="1"/>
      <c r="E42" s="1"/>
      <c r="F42" s="7"/>
      <c r="G42" s="10"/>
      <c r="H42" s="7"/>
    </row>
    <row r="43" spans="1:8" ht="12.75">
      <c r="A43" s="2" t="s">
        <v>112</v>
      </c>
      <c r="B43" s="1"/>
      <c r="C43" s="1"/>
      <c r="D43" s="1"/>
      <c r="E43" s="1"/>
      <c r="F43" s="7"/>
      <c r="G43" s="10"/>
      <c r="H43" s="7"/>
    </row>
    <row r="44" spans="1:8" ht="12.75">
      <c r="A44" s="1" t="s">
        <v>115</v>
      </c>
      <c r="B44" s="1"/>
      <c r="C44" s="1"/>
      <c r="D44" s="1"/>
      <c r="E44" s="1"/>
      <c r="F44" s="12">
        <v>179</v>
      </c>
      <c r="G44" s="10"/>
      <c r="H44" s="12">
        <v>538</v>
      </c>
    </row>
    <row r="45" spans="1:8" ht="12.75">
      <c r="A45" s="1" t="s">
        <v>116</v>
      </c>
      <c r="B45" s="1"/>
      <c r="C45" s="1"/>
      <c r="D45" s="1"/>
      <c r="E45" s="1"/>
      <c r="F45" s="6">
        <v>456</v>
      </c>
      <c r="G45" s="10"/>
      <c r="H45" s="6">
        <v>580</v>
      </c>
    </row>
    <row r="46" spans="1:8" ht="12.75">
      <c r="A46" s="1"/>
      <c r="B46" s="1"/>
      <c r="C46" s="1"/>
      <c r="D46" s="1"/>
      <c r="E46" s="1"/>
      <c r="F46" s="13">
        <f>SUM(F44:F45)</f>
        <v>635</v>
      </c>
      <c r="G46" s="10"/>
      <c r="H46" s="13">
        <f>SUM(H44:H45)</f>
        <v>1118</v>
      </c>
    </row>
    <row r="47" spans="1:8" ht="12.75">
      <c r="A47" s="1"/>
      <c r="B47" s="1"/>
      <c r="C47" s="1"/>
      <c r="D47" s="1"/>
      <c r="E47" s="1"/>
      <c r="F47" s="7"/>
      <c r="G47" s="10"/>
      <c r="H47" s="7"/>
    </row>
    <row r="48" spans="1:8" ht="12.75">
      <c r="A48" s="2" t="s">
        <v>111</v>
      </c>
      <c r="B48" s="1"/>
      <c r="C48" s="1"/>
      <c r="D48" s="1"/>
      <c r="E48" s="1"/>
      <c r="F48" s="7"/>
      <c r="G48" s="10"/>
      <c r="H48" s="7"/>
    </row>
    <row r="49" spans="1:8" ht="12.75">
      <c r="A49" s="1" t="s">
        <v>174</v>
      </c>
      <c r="C49" s="1"/>
      <c r="D49" s="1"/>
      <c r="E49" s="1"/>
      <c r="F49" s="12">
        <v>24688</v>
      </c>
      <c r="G49" s="10"/>
      <c r="H49" s="12">
        <v>28340</v>
      </c>
    </row>
    <row r="50" spans="1:8" ht="12.75">
      <c r="A50" s="1" t="s">
        <v>165</v>
      </c>
      <c r="C50" s="1"/>
      <c r="D50" s="1"/>
      <c r="E50" s="1"/>
      <c r="F50" s="5">
        <v>33147</v>
      </c>
      <c r="G50" s="10"/>
      <c r="H50" s="5">
        <v>35712</v>
      </c>
    </row>
    <row r="51" spans="1:8" ht="12.75">
      <c r="A51" s="1" t="s">
        <v>117</v>
      </c>
      <c r="C51" s="1"/>
      <c r="D51" s="1"/>
      <c r="E51" s="1"/>
      <c r="F51" s="5">
        <v>2024</v>
      </c>
      <c r="G51" s="10"/>
      <c r="H51" s="5">
        <v>2219</v>
      </c>
    </row>
    <row r="52" spans="1:8" ht="12.75">
      <c r="A52" s="1" t="s">
        <v>32</v>
      </c>
      <c r="C52" s="1"/>
      <c r="D52" s="1"/>
      <c r="E52" s="1"/>
      <c r="F52" s="5">
        <v>1331</v>
      </c>
      <c r="G52" s="10"/>
      <c r="H52" s="5">
        <v>1065</v>
      </c>
    </row>
    <row r="53" spans="1:8" ht="12.75">
      <c r="A53" s="1"/>
      <c r="B53" s="1"/>
      <c r="C53" s="1"/>
      <c r="D53" s="1"/>
      <c r="E53" s="1"/>
      <c r="F53" s="13">
        <f>SUM(F49:F52)</f>
        <v>61190</v>
      </c>
      <c r="G53" s="10"/>
      <c r="H53" s="13">
        <f>SUM(H49:H52)</f>
        <v>67336</v>
      </c>
    </row>
    <row r="54" spans="1:8" ht="12.75">
      <c r="A54" s="1"/>
      <c r="B54" s="1"/>
      <c r="C54" s="1"/>
      <c r="D54" s="1"/>
      <c r="E54" s="1"/>
      <c r="F54" s="7"/>
      <c r="G54" s="10"/>
      <c r="H54" s="7"/>
    </row>
    <row r="55" spans="1:8" ht="12.75">
      <c r="A55" s="1"/>
      <c r="B55" s="1"/>
      <c r="C55" s="1"/>
      <c r="D55" s="1"/>
      <c r="E55" s="1"/>
      <c r="F55" s="15"/>
      <c r="G55" s="10"/>
      <c r="H55" s="15"/>
    </row>
    <row r="56" spans="1:8" ht="13.5" thickBot="1">
      <c r="A56" s="2" t="s">
        <v>118</v>
      </c>
      <c r="B56" s="1"/>
      <c r="C56" s="1"/>
      <c r="D56" s="1"/>
      <c r="E56" s="70" t="s">
        <v>0</v>
      </c>
      <c r="F56" s="40">
        <f>+F41+F46+F53</f>
        <v>96931</v>
      </c>
      <c r="G56" s="42"/>
      <c r="H56" s="40">
        <f>+H41+H46+H53</f>
        <v>102818</v>
      </c>
    </row>
    <row r="57" spans="1:8" ht="12.75">
      <c r="A57" s="1"/>
      <c r="B57" s="1"/>
      <c r="C57" s="1"/>
      <c r="D57" s="1"/>
      <c r="E57" s="1"/>
      <c r="F57" s="7"/>
      <c r="G57" s="10"/>
      <c r="H57" s="7"/>
    </row>
    <row r="58" spans="1:8" ht="13.5" thickBot="1">
      <c r="A58" s="1" t="s">
        <v>139</v>
      </c>
      <c r="B58" s="1"/>
      <c r="C58" s="1"/>
      <c r="D58" s="1"/>
      <c r="E58" s="1"/>
      <c r="F58" s="41">
        <f>+F39/F36</f>
        <v>0.2793895357928425</v>
      </c>
      <c r="G58" s="14"/>
      <c r="H58" s="41">
        <f>+H39/H36</f>
        <v>0.27321817632157785</v>
      </c>
    </row>
    <row r="59" spans="1:8" ht="12.75">
      <c r="A59" s="1"/>
      <c r="B59" s="1"/>
      <c r="C59" s="1"/>
      <c r="D59" s="1"/>
      <c r="E59" s="1"/>
      <c r="F59" s="1"/>
      <c r="G59" s="11"/>
      <c r="H59" s="1"/>
    </row>
    <row r="60" spans="1:8" ht="12.75">
      <c r="A60" s="1" t="s">
        <v>203</v>
      </c>
      <c r="B60" s="1"/>
      <c r="C60" s="1"/>
      <c r="D60" s="1"/>
      <c r="E60" s="1"/>
      <c r="F60" s="1"/>
      <c r="G60" s="1"/>
      <c r="H60" s="1"/>
    </row>
    <row r="61" spans="1:8" ht="12.75">
      <c r="A61" s="1" t="s">
        <v>204</v>
      </c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8" ht="12.75">
      <c r="A63" s="1"/>
      <c r="B63" s="1"/>
      <c r="C63" s="1"/>
      <c r="D63" s="1"/>
      <c r="E63" s="1"/>
      <c r="F63" s="1"/>
      <c r="G63" s="11"/>
      <c r="H63" s="7"/>
    </row>
    <row r="64" spans="1:10" ht="12.75">
      <c r="A64" s="1"/>
      <c r="B64" s="1"/>
      <c r="C64" s="1"/>
      <c r="D64" s="1"/>
      <c r="E64" s="1"/>
      <c r="F64" s="1"/>
      <c r="G64" s="11"/>
      <c r="H64" s="7"/>
      <c r="I64" s="1"/>
      <c r="J64" s="1"/>
    </row>
    <row r="65" spans="1:10" ht="12.75">
      <c r="A65" s="1"/>
      <c r="B65" s="1"/>
      <c r="C65" s="1"/>
      <c r="D65" s="1"/>
      <c r="E65" s="1"/>
      <c r="F65" s="1"/>
      <c r="G65" s="11"/>
      <c r="H65" s="7"/>
      <c r="I65" s="1"/>
      <c r="J65" s="1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1:8" ht="12.75">
      <c r="A88" s="1"/>
      <c r="B88" s="1"/>
      <c r="C88" s="1"/>
      <c r="D88" s="1"/>
      <c r="E88" s="1"/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spans="6:8" ht="12.75">
      <c r="F159" s="1"/>
      <c r="G159" s="1"/>
      <c r="H159" s="7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</sheetData>
  <sheetProtection/>
  <printOptions/>
  <pageMargins left="0.43" right="0.48" top="0.34" bottom="0.21" header="0.32" footer="0.21"/>
  <pageSetup fitToHeight="1" fitToWidth="1"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9"/>
  <sheetViews>
    <sheetView zoomScalePageLayoutView="0" workbookViewId="0" topLeftCell="A2">
      <selection activeCell="G15" sqref="G15"/>
    </sheetView>
  </sheetViews>
  <sheetFormatPr defaultColWidth="9.140625" defaultRowHeight="12.75"/>
  <cols>
    <col min="3" max="3" width="10.7109375" style="0" customWidth="1"/>
    <col min="4" max="4" width="9.7109375" style="0" customWidth="1"/>
    <col min="6" max="6" width="14.421875" style="0" bestFit="1" customWidth="1"/>
    <col min="7" max="9" width="11.57421875" style="0" customWidth="1"/>
  </cols>
  <sheetData>
    <row r="1" ht="12.75">
      <c r="A1" s="2" t="s">
        <v>7</v>
      </c>
    </row>
    <row r="2" ht="12.75">
      <c r="A2" s="2" t="s">
        <v>15</v>
      </c>
    </row>
    <row r="3" ht="12.75">
      <c r="A3" s="2" t="s">
        <v>262</v>
      </c>
    </row>
    <row r="4" spans="1:6" ht="12.75">
      <c r="A4" s="2" t="s">
        <v>6</v>
      </c>
      <c r="B4" s="1"/>
      <c r="C4" s="1"/>
      <c r="D4" s="1"/>
      <c r="E4" s="1"/>
      <c r="F4" s="1"/>
    </row>
    <row r="5" spans="1:8" ht="12.75">
      <c r="A5" s="2"/>
      <c r="B5" s="1"/>
      <c r="C5" s="1"/>
      <c r="D5" s="1"/>
      <c r="E5" s="1" t="s">
        <v>141</v>
      </c>
      <c r="F5" s="1"/>
      <c r="H5" s="45"/>
    </row>
    <row r="6" spans="1:12" ht="12.75">
      <c r="A6" s="1"/>
      <c r="B6" s="1"/>
      <c r="C6" s="1"/>
      <c r="D6" s="1"/>
      <c r="E6" s="17" t="s">
        <v>16</v>
      </c>
      <c r="F6" s="17" t="s">
        <v>219</v>
      </c>
      <c r="G6" s="17" t="s">
        <v>17</v>
      </c>
      <c r="H6" s="17" t="s">
        <v>97</v>
      </c>
      <c r="I6" s="17" t="s">
        <v>123</v>
      </c>
      <c r="J6" s="17" t="s">
        <v>125</v>
      </c>
      <c r="K6" s="1"/>
      <c r="L6" s="1"/>
    </row>
    <row r="7" spans="1:12" ht="12.75">
      <c r="A7" s="1"/>
      <c r="B7" s="1"/>
      <c r="C7" s="1"/>
      <c r="D7" s="1"/>
      <c r="E7" s="18" t="s">
        <v>18</v>
      </c>
      <c r="F7" s="18" t="s">
        <v>218</v>
      </c>
      <c r="G7" s="18" t="s">
        <v>19</v>
      </c>
      <c r="H7" s="18" t="s">
        <v>98</v>
      </c>
      <c r="I7" s="18" t="s">
        <v>124</v>
      </c>
      <c r="J7" s="18" t="s">
        <v>126</v>
      </c>
      <c r="K7" s="1"/>
      <c r="L7" s="1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177</v>
      </c>
      <c r="B10" s="1"/>
      <c r="C10" s="1"/>
      <c r="D10" s="1"/>
      <c r="E10" s="7">
        <v>95927</v>
      </c>
      <c r="F10" s="7">
        <v>7003</v>
      </c>
      <c r="G10" s="7">
        <v>-76721</v>
      </c>
      <c r="H10" s="7">
        <v>0</v>
      </c>
      <c r="I10" s="7">
        <v>8155</v>
      </c>
      <c r="J10" s="7">
        <f>SUM(E10:I10)</f>
        <v>34364</v>
      </c>
      <c r="K10" s="1"/>
      <c r="L10" s="1"/>
    </row>
    <row r="11" spans="1:12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1"/>
      <c r="L11" s="1"/>
    </row>
    <row r="12" spans="1:12" ht="12.75">
      <c r="A12" s="1" t="s">
        <v>217</v>
      </c>
      <c r="B12" s="1"/>
      <c r="C12" s="1"/>
      <c r="D12" s="1"/>
      <c r="E12" s="7">
        <v>0</v>
      </c>
      <c r="F12" s="7">
        <v>-430</v>
      </c>
      <c r="G12" s="7">
        <v>0</v>
      </c>
      <c r="H12" s="7">
        <v>0</v>
      </c>
      <c r="I12" s="7">
        <v>0</v>
      </c>
      <c r="J12" s="7">
        <f>SUM(E12:I12)</f>
        <v>-430</v>
      </c>
      <c r="K12" s="1"/>
      <c r="L12" s="1"/>
    </row>
    <row r="13" spans="1:12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1"/>
      <c r="L13" s="1"/>
    </row>
    <row r="14" spans="1:12" ht="12.75">
      <c r="A14" s="1" t="s">
        <v>162</v>
      </c>
      <c r="B14" s="1"/>
      <c r="C14" s="1"/>
      <c r="D14" s="1"/>
      <c r="E14" s="8">
        <v>0</v>
      </c>
      <c r="F14" s="8">
        <v>0</v>
      </c>
      <c r="G14" s="8">
        <v>1022</v>
      </c>
      <c r="H14" s="8">
        <v>0</v>
      </c>
      <c r="I14" s="8">
        <v>150</v>
      </c>
      <c r="J14" s="8">
        <f>SUM(E14:I14)</f>
        <v>1172</v>
      </c>
      <c r="K14" s="1"/>
      <c r="L14" s="1"/>
    </row>
    <row r="15" spans="1:12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1"/>
      <c r="L15" s="1"/>
    </row>
    <row r="16" spans="1:12" ht="13.5" thickBot="1">
      <c r="A16" s="1" t="s">
        <v>267</v>
      </c>
      <c r="B16" s="1"/>
      <c r="C16" s="1"/>
      <c r="D16" s="1"/>
      <c r="E16" s="9">
        <f aca="true" t="shared" si="0" ref="E16:J16">SUM(E10:E14)</f>
        <v>95927</v>
      </c>
      <c r="F16" s="9">
        <f t="shared" si="0"/>
        <v>6573</v>
      </c>
      <c r="G16" s="9">
        <f t="shared" si="0"/>
        <v>-75699</v>
      </c>
      <c r="H16" s="9">
        <f t="shared" si="0"/>
        <v>0</v>
      </c>
      <c r="I16" s="9">
        <f t="shared" si="0"/>
        <v>8305</v>
      </c>
      <c r="J16" s="9">
        <f t="shared" si="0"/>
        <v>35106</v>
      </c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164</v>
      </c>
      <c r="B19" s="1"/>
      <c r="C19" s="1"/>
      <c r="D19" s="1"/>
      <c r="E19" s="7">
        <v>52786</v>
      </c>
      <c r="F19" s="7">
        <f>7737-684</f>
        <v>7053</v>
      </c>
      <c r="G19" s="7">
        <v>-77019</v>
      </c>
      <c r="H19" s="7">
        <v>40448</v>
      </c>
      <c r="I19" s="7">
        <v>7962</v>
      </c>
      <c r="J19" s="7">
        <f>SUM(E19:I19)</f>
        <v>31230</v>
      </c>
      <c r="K19" s="1"/>
      <c r="L19" s="1"/>
    </row>
    <row r="20" spans="1:12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1"/>
      <c r="L20" s="1"/>
    </row>
    <row r="21" spans="1:12" ht="12.75">
      <c r="A21" s="1" t="s">
        <v>100</v>
      </c>
      <c r="B21" s="1"/>
      <c r="C21" s="1"/>
      <c r="D21" s="1"/>
      <c r="E21" s="7">
        <v>0</v>
      </c>
      <c r="F21" s="7">
        <v>0</v>
      </c>
      <c r="G21" s="7">
        <v>0</v>
      </c>
      <c r="H21" s="7">
        <v>2693</v>
      </c>
      <c r="I21" s="7">
        <v>0</v>
      </c>
      <c r="J21" s="7">
        <f>SUM(E21:I21)</f>
        <v>2693</v>
      </c>
      <c r="K21" s="1"/>
      <c r="L21" s="1"/>
    </row>
    <row r="22" spans="1:12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1"/>
      <c r="L22" s="1"/>
    </row>
    <row r="23" spans="1:12" ht="12.75">
      <c r="A23" s="1" t="s">
        <v>233</v>
      </c>
      <c r="B23" s="1"/>
      <c r="C23" s="1"/>
      <c r="D23" s="1"/>
      <c r="E23" s="7">
        <v>43141</v>
      </c>
      <c r="F23" s="7">
        <v>0</v>
      </c>
      <c r="G23" s="7">
        <v>0</v>
      </c>
      <c r="H23" s="7">
        <v>-43141</v>
      </c>
      <c r="I23" s="7">
        <v>0</v>
      </c>
      <c r="J23" s="7">
        <f>SUM(E23:I23)</f>
        <v>0</v>
      </c>
      <c r="K23" s="1"/>
      <c r="L23" s="1"/>
    </row>
    <row r="24" spans="1:12" ht="12.75">
      <c r="A24" s="1"/>
      <c r="B24" s="1"/>
      <c r="C24" s="1"/>
      <c r="D24" s="1"/>
      <c r="E24" s="7"/>
      <c r="F24" s="7"/>
      <c r="G24" s="7"/>
      <c r="H24" s="7"/>
      <c r="I24" s="7"/>
      <c r="J24" s="7"/>
      <c r="K24" s="1"/>
      <c r="L24" s="1"/>
    </row>
    <row r="25" spans="1:12" ht="12.75">
      <c r="A25" s="1" t="s">
        <v>217</v>
      </c>
      <c r="B25" s="1"/>
      <c r="C25" s="1"/>
      <c r="D25" s="1"/>
      <c r="E25" s="7">
        <v>0</v>
      </c>
      <c r="F25" s="7">
        <v>-50</v>
      </c>
      <c r="G25" s="7">
        <v>0</v>
      </c>
      <c r="H25" s="7">
        <v>0</v>
      </c>
      <c r="I25" s="7">
        <v>0</v>
      </c>
      <c r="J25" s="7">
        <f>SUM(E25:I25)</f>
        <v>-50</v>
      </c>
      <c r="K25" s="1"/>
      <c r="L25" s="1"/>
    </row>
    <row r="26" spans="1:12" ht="12.75">
      <c r="A26" s="1"/>
      <c r="B26" s="1"/>
      <c r="C26" s="1"/>
      <c r="D26" s="1"/>
      <c r="E26" s="7"/>
      <c r="F26" s="7"/>
      <c r="G26" s="7"/>
      <c r="H26" s="7"/>
      <c r="I26" s="7"/>
      <c r="J26" s="7"/>
      <c r="K26" s="1"/>
      <c r="L26" s="1"/>
    </row>
    <row r="27" spans="1:12" ht="12.75">
      <c r="A27" s="1" t="s">
        <v>255</v>
      </c>
      <c r="B27" s="1"/>
      <c r="C27" s="1"/>
      <c r="D27" s="1"/>
      <c r="E27" s="7">
        <v>0</v>
      </c>
      <c r="F27" s="7">
        <v>0</v>
      </c>
      <c r="G27" s="7">
        <v>0</v>
      </c>
      <c r="H27" s="7">
        <v>0</v>
      </c>
      <c r="I27" s="7">
        <v>49</v>
      </c>
      <c r="J27" s="7">
        <f>SUM(E27:I27)</f>
        <v>49</v>
      </c>
      <c r="K27" s="1"/>
      <c r="L27" s="1"/>
    </row>
    <row r="28" spans="1:12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1"/>
      <c r="L28" s="1"/>
    </row>
    <row r="29" spans="1:12" ht="12.75">
      <c r="A29" s="1" t="s">
        <v>101</v>
      </c>
      <c r="B29" s="1"/>
      <c r="C29" s="1"/>
      <c r="D29" s="1"/>
      <c r="E29" s="7">
        <v>0</v>
      </c>
      <c r="F29" s="7">
        <v>0</v>
      </c>
      <c r="G29" s="7">
        <v>-956</v>
      </c>
      <c r="H29" s="7">
        <v>0</v>
      </c>
      <c r="I29" s="7">
        <v>0</v>
      </c>
      <c r="J29" s="7">
        <f>SUM(E29:I29)</f>
        <v>-956</v>
      </c>
      <c r="K29" s="1"/>
      <c r="L29" s="1"/>
    </row>
    <row r="30" spans="1:12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1"/>
      <c r="L30" s="1"/>
    </row>
    <row r="31" spans="1:12" ht="12.75">
      <c r="A31" s="1" t="s">
        <v>162</v>
      </c>
      <c r="B31" s="1"/>
      <c r="C31" s="1"/>
      <c r="D31" s="1"/>
      <c r="E31" s="8">
        <v>0</v>
      </c>
      <c r="F31" s="8">
        <v>0</v>
      </c>
      <c r="G31" s="8">
        <v>1254</v>
      </c>
      <c r="H31" s="8">
        <v>0</v>
      </c>
      <c r="I31" s="8">
        <v>144</v>
      </c>
      <c r="J31" s="8">
        <f>SUM(E31:I31)</f>
        <v>1398</v>
      </c>
      <c r="K31" s="1"/>
      <c r="L31" s="1"/>
    </row>
    <row r="32" spans="1:12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1"/>
      <c r="L32" s="1"/>
    </row>
    <row r="33" spans="1:12" ht="13.5" thickBot="1">
      <c r="A33" s="1" t="s">
        <v>268</v>
      </c>
      <c r="B33" s="1"/>
      <c r="C33" s="1"/>
      <c r="D33" s="1"/>
      <c r="E33" s="9">
        <f aca="true" t="shared" si="1" ref="E33:J33">SUM(E19:E31)</f>
        <v>95927</v>
      </c>
      <c r="F33" s="9">
        <f t="shared" si="1"/>
        <v>7003</v>
      </c>
      <c r="G33" s="9">
        <f t="shared" si="1"/>
        <v>-76721</v>
      </c>
      <c r="H33" s="9">
        <f t="shared" si="1"/>
        <v>0</v>
      </c>
      <c r="I33" s="9">
        <f t="shared" si="1"/>
        <v>8155</v>
      </c>
      <c r="J33" s="9">
        <f t="shared" si="1"/>
        <v>34364</v>
      </c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9" ht="12.75">
      <c r="A35" s="1"/>
      <c r="B35" s="1"/>
      <c r="C35" s="1"/>
      <c r="D35" s="1"/>
      <c r="E35" s="1"/>
      <c r="F35" s="1"/>
      <c r="G35" s="7"/>
      <c r="H35" s="7"/>
      <c r="I35" s="7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205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206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</sheetData>
  <sheetProtection/>
  <printOptions/>
  <pageMargins left="0.37" right="0.33" top="1" bottom="0.6" header="0.5" footer="0.5"/>
  <pageSetup fitToHeight="1" fitToWidth="1" horizontalDpi="300" verticalDpi="3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H41" sqref="H41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262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2"/>
      <c r="I6" s="3" t="s">
        <v>8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263</v>
      </c>
      <c r="H7" s="32"/>
      <c r="I7" s="3" t="s">
        <v>263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59</v>
      </c>
      <c r="H8" s="32"/>
      <c r="I8" s="3" t="s">
        <v>59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264</v>
      </c>
      <c r="I9" s="16" t="s">
        <v>265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2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129</v>
      </c>
      <c r="B13" s="1"/>
      <c r="C13" s="1"/>
      <c r="D13" s="1"/>
      <c r="E13" s="1"/>
      <c r="G13" s="10">
        <v>5089</v>
      </c>
      <c r="H13" s="10"/>
      <c r="I13" s="10">
        <v>2280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130</v>
      </c>
      <c r="B15" s="1"/>
      <c r="C15" s="1"/>
      <c r="D15" s="1"/>
      <c r="E15" s="1"/>
      <c r="G15" s="10">
        <v>1677</v>
      </c>
      <c r="H15" s="10"/>
      <c r="I15" s="10">
        <v>-1902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131</v>
      </c>
      <c r="B17" s="1"/>
      <c r="C17" s="1"/>
      <c r="D17" s="1"/>
      <c r="E17" s="1"/>
      <c r="G17" s="8">
        <v>-5116</v>
      </c>
      <c r="H17" s="10"/>
      <c r="I17" s="8">
        <v>-1163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147</v>
      </c>
      <c r="B19" s="1"/>
      <c r="C19" s="1"/>
      <c r="D19" s="1"/>
      <c r="E19" s="1"/>
      <c r="G19" s="10">
        <f>SUM(G13:G17)</f>
        <v>1650</v>
      </c>
      <c r="H19" s="10"/>
      <c r="I19" s="10">
        <f>SUM(I13:I17)</f>
        <v>-785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26</v>
      </c>
      <c r="B21" s="1"/>
      <c r="C21" s="1"/>
      <c r="D21" s="1"/>
      <c r="E21" s="1"/>
      <c r="G21" s="10">
        <v>3545</v>
      </c>
      <c r="H21" s="10"/>
      <c r="I21" s="10">
        <v>4330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279</v>
      </c>
      <c r="B23" s="1"/>
      <c r="C23" s="1"/>
      <c r="D23" s="1"/>
      <c r="E23" s="1"/>
      <c r="G23" s="9">
        <f>SUM(G19:G21)</f>
        <v>5195</v>
      </c>
      <c r="H23" s="10"/>
      <c r="I23" s="9">
        <f>SUM(I19:I21)</f>
        <v>3545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27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28</v>
      </c>
      <c r="B27" s="1"/>
      <c r="C27" s="1"/>
      <c r="D27" s="1"/>
      <c r="E27" s="1"/>
      <c r="G27" s="5">
        <v>4930</v>
      </c>
      <c r="H27" s="10"/>
      <c r="I27" s="5">
        <v>3261</v>
      </c>
      <c r="J27" s="1"/>
      <c r="K27" s="1"/>
      <c r="L27" s="1"/>
      <c r="M27" s="1"/>
      <c r="N27" s="1"/>
      <c r="O27" s="1"/>
    </row>
    <row r="28" spans="1:15" ht="12.75">
      <c r="A28" s="1" t="s">
        <v>29</v>
      </c>
      <c r="B28" s="1"/>
      <c r="C28" s="1"/>
      <c r="D28" s="1"/>
      <c r="E28" s="1"/>
      <c r="G28" s="5">
        <v>821</v>
      </c>
      <c r="H28" s="10"/>
      <c r="I28" s="5">
        <v>790</v>
      </c>
      <c r="J28" s="1"/>
      <c r="K28" s="1"/>
      <c r="L28" s="1"/>
      <c r="M28" s="1"/>
      <c r="N28" s="1"/>
      <c r="O28" s="1"/>
    </row>
    <row r="29" spans="1:15" ht="12.75">
      <c r="A29" s="1" t="s">
        <v>30</v>
      </c>
      <c r="B29" s="1"/>
      <c r="C29" s="1"/>
      <c r="D29" s="1"/>
      <c r="E29" s="1"/>
      <c r="G29" s="5">
        <v>-67</v>
      </c>
      <c r="H29" s="10"/>
      <c r="I29" s="5">
        <v>-66</v>
      </c>
      <c r="J29" s="1"/>
      <c r="K29" s="1"/>
      <c r="L29" s="1"/>
      <c r="M29" s="1"/>
      <c r="N29" s="1"/>
      <c r="O29" s="1"/>
    </row>
    <row r="30" spans="1:15" ht="12.75">
      <c r="A30" s="1" t="s">
        <v>140</v>
      </c>
      <c r="B30" s="1"/>
      <c r="C30" s="1"/>
      <c r="D30" s="1"/>
      <c r="E30" s="1"/>
      <c r="G30" s="6">
        <v>-489</v>
      </c>
      <c r="H30" s="10"/>
      <c r="I30" s="6">
        <v>-440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3">
        <f>SUM(G27:G31)</f>
        <v>5195</v>
      </c>
      <c r="H32" s="10"/>
      <c r="I32" s="33">
        <f>SUM(I27:I31)</f>
        <v>3545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207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204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6"/>
  <sheetViews>
    <sheetView zoomScalePageLayoutView="0" workbookViewId="0" topLeftCell="A1">
      <selection activeCell="H227" sqref="H227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6.7109375" style="0" customWidth="1"/>
    <col min="6" max="10" width="11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261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65</v>
      </c>
      <c r="B5" s="2" t="s">
        <v>132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66</v>
      </c>
      <c r="B7" s="2" t="s">
        <v>31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242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243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244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245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246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247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208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248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45" t="s">
        <v>249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G18" s="1" t="s">
        <v>0</v>
      </c>
      <c r="H18" s="1"/>
      <c r="I18" s="1"/>
      <c r="J18" s="1"/>
      <c r="K18" s="1"/>
    </row>
    <row r="19" spans="1:11" ht="12.75">
      <c r="A19" s="2"/>
      <c r="B19" s="1" t="s">
        <v>166</v>
      </c>
      <c r="C19" s="1" t="s">
        <v>167</v>
      </c>
      <c r="D19" s="1"/>
      <c r="E19" s="1"/>
      <c r="F19" s="1"/>
      <c r="H19" s="45"/>
      <c r="I19" s="54"/>
      <c r="J19" s="1"/>
      <c r="K19" s="1"/>
    </row>
    <row r="20" spans="1:11" ht="12.75">
      <c r="A20" s="2"/>
      <c r="B20" s="1" t="s">
        <v>168</v>
      </c>
      <c r="C20" s="1" t="s">
        <v>169</v>
      </c>
      <c r="D20" s="1"/>
      <c r="E20" s="1"/>
      <c r="F20" s="1"/>
      <c r="H20" s="45"/>
      <c r="I20" s="54"/>
      <c r="J20" s="1"/>
      <c r="K20" s="1"/>
    </row>
    <row r="21" spans="1:11" ht="12.75">
      <c r="A21" s="2"/>
      <c r="B21" s="1" t="s">
        <v>209</v>
      </c>
      <c r="C21" s="1" t="s">
        <v>210</v>
      </c>
      <c r="D21" s="1"/>
      <c r="E21" s="1"/>
      <c r="F21" s="1"/>
      <c r="H21" s="45"/>
      <c r="I21" s="54"/>
      <c r="J21" s="1"/>
      <c r="K21" s="1"/>
    </row>
    <row r="22" spans="1:11" ht="12.75">
      <c r="A22" s="2"/>
      <c r="B22" s="1" t="s">
        <v>211</v>
      </c>
      <c r="C22" s="1" t="s">
        <v>212</v>
      </c>
      <c r="D22" s="1"/>
      <c r="E22" s="1"/>
      <c r="F22" s="1"/>
      <c r="H22" s="45"/>
      <c r="I22" s="54"/>
      <c r="J22" s="1"/>
      <c r="K22" s="1"/>
    </row>
    <row r="23" spans="1:11" ht="12.75">
      <c r="A23" s="2"/>
      <c r="B23" s="1" t="s">
        <v>170</v>
      </c>
      <c r="C23" s="1" t="s">
        <v>171</v>
      </c>
      <c r="D23" s="1"/>
      <c r="E23" s="1"/>
      <c r="F23" s="1"/>
      <c r="H23" s="45"/>
      <c r="I23" s="54"/>
      <c r="J23" s="1"/>
      <c r="K23" s="1"/>
    </row>
    <row r="24" spans="1:11" ht="12.75">
      <c r="A24" s="2"/>
      <c r="B24" s="1" t="s">
        <v>0</v>
      </c>
      <c r="C24" s="1"/>
      <c r="D24" s="1"/>
      <c r="E24" s="1"/>
      <c r="F24" s="1"/>
      <c r="H24" s="45" t="s">
        <v>0</v>
      </c>
      <c r="I24" s="54"/>
      <c r="J24" s="1"/>
      <c r="K24" s="1"/>
    </row>
    <row r="25" spans="1:11" ht="12.75">
      <c r="A25" s="2"/>
      <c r="B25" s="1" t="s">
        <v>240</v>
      </c>
      <c r="C25" s="1"/>
      <c r="D25" s="1"/>
      <c r="E25" s="1"/>
      <c r="F25" s="1"/>
      <c r="H25" s="45"/>
      <c r="I25" s="54"/>
      <c r="J25" s="1"/>
      <c r="K25" s="1"/>
    </row>
    <row r="26" spans="1:11" ht="12.75">
      <c r="A26" s="2"/>
      <c r="B26" s="1" t="s">
        <v>241</v>
      </c>
      <c r="C26" s="1"/>
      <c r="D26" s="1"/>
      <c r="E26" s="1"/>
      <c r="F26" s="1"/>
      <c r="H26" s="45"/>
      <c r="I26" s="54"/>
      <c r="J26" s="1"/>
      <c r="K26" s="1"/>
    </row>
    <row r="27" spans="1:11" ht="12.75">
      <c r="A27" s="2"/>
      <c r="B27" s="1"/>
      <c r="C27" s="1"/>
      <c r="D27" s="1"/>
      <c r="E27" s="1"/>
      <c r="F27" s="1"/>
      <c r="H27" s="45"/>
      <c r="I27" s="54"/>
      <c r="J27" s="1"/>
      <c r="K27" s="1"/>
    </row>
    <row r="28" spans="1:11" ht="12.75">
      <c r="A28" s="2"/>
      <c r="B28" s="1" t="s">
        <v>250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 t="s">
        <v>251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 t="s">
        <v>67</v>
      </c>
      <c r="B31" s="2" t="s">
        <v>214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213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 t="s">
        <v>68</v>
      </c>
      <c r="B34" s="2" t="s">
        <v>215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 t="s">
        <v>51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 t="s">
        <v>69</v>
      </c>
      <c r="B37" s="2" t="s">
        <v>61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252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 t="s">
        <v>239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 t="s">
        <v>70</v>
      </c>
      <c r="B41" s="2" t="s">
        <v>60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 t="s">
        <v>145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 t="s">
        <v>71</v>
      </c>
      <c r="B44" s="2" t="s">
        <v>38</v>
      </c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1" t="s">
        <v>298</v>
      </c>
      <c r="I45" s="1"/>
      <c r="J45" s="1"/>
      <c r="K45" s="1"/>
    </row>
    <row r="46" spans="1:11" ht="12.75">
      <c r="A46" s="2"/>
      <c r="B46" s="1" t="s">
        <v>258</v>
      </c>
      <c r="I46" s="1"/>
      <c r="J46" s="1"/>
      <c r="K46" s="1"/>
    </row>
    <row r="47" spans="1:11" ht="12.75">
      <c r="A47" s="2" t="s">
        <v>0</v>
      </c>
      <c r="B47" s="1" t="s">
        <v>0</v>
      </c>
      <c r="I47" s="1"/>
      <c r="J47" s="1"/>
      <c r="K47" s="1"/>
    </row>
    <row r="48" spans="1:11" ht="12.75">
      <c r="A48" s="2" t="s">
        <v>72</v>
      </c>
      <c r="B48" s="2" t="s">
        <v>62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 t="s">
        <v>63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 t="s">
        <v>73</v>
      </c>
      <c r="B51" s="2" t="s">
        <v>49</v>
      </c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/>
      <c r="B52" s="1" t="s">
        <v>270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2"/>
      <c r="B53" s="1"/>
      <c r="C53" s="1"/>
      <c r="D53" s="1"/>
      <c r="G53" s="29"/>
      <c r="H53" s="17" t="s">
        <v>0</v>
      </c>
      <c r="I53" s="17" t="s">
        <v>0</v>
      </c>
      <c r="J53" s="1"/>
      <c r="K53" s="1"/>
    </row>
    <row r="54" spans="1:10" ht="12.75">
      <c r="A54" s="2"/>
      <c r="C54" s="1"/>
      <c r="D54" s="10"/>
      <c r="F54" s="25" t="s">
        <v>146</v>
      </c>
      <c r="G54" s="51"/>
      <c r="I54" s="25" t="s">
        <v>271</v>
      </c>
      <c r="J54" s="51"/>
    </row>
    <row r="55" spans="1:10" ht="12.75">
      <c r="A55" s="2"/>
      <c r="C55" s="1"/>
      <c r="D55" s="10"/>
      <c r="E55" s="10"/>
      <c r="F55" s="55" t="s">
        <v>264</v>
      </c>
      <c r="G55" s="55" t="s">
        <v>265</v>
      </c>
      <c r="I55" s="55" t="s">
        <v>264</v>
      </c>
      <c r="J55" s="55" t="s">
        <v>265</v>
      </c>
    </row>
    <row r="56" spans="1:10" ht="12.75">
      <c r="A56" s="2"/>
      <c r="C56" s="1"/>
      <c r="D56" s="10"/>
      <c r="E56" s="10"/>
      <c r="F56" s="17" t="s">
        <v>6</v>
      </c>
      <c r="G56" s="17" t="s">
        <v>6</v>
      </c>
      <c r="I56" s="17" t="s">
        <v>6</v>
      </c>
      <c r="J56" s="17" t="s">
        <v>6</v>
      </c>
    </row>
    <row r="57" spans="1:5" ht="12.75">
      <c r="A57" s="2"/>
      <c r="B57" s="2" t="s">
        <v>133</v>
      </c>
      <c r="C57" s="1"/>
      <c r="D57" s="1"/>
      <c r="E57" s="1"/>
    </row>
    <row r="58" spans="1:10" ht="12.75">
      <c r="A58" s="2"/>
      <c r="B58" s="1" t="s">
        <v>56</v>
      </c>
      <c r="C58" s="1"/>
      <c r="D58" s="1"/>
      <c r="E58" s="1"/>
      <c r="F58" s="7">
        <v>13765</v>
      </c>
      <c r="G58" s="7">
        <v>12611</v>
      </c>
      <c r="I58" s="7">
        <v>53212</v>
      </c>
      <c r="J58" s="7">
        <v>51426</v>
      </c>
    </row>
    <row r="59" spans="1:10" ht="12.75">
      <c r="A59" s="2"/>
      <c r="B59" s="1" t="s">
        <v>55</v>
      </c>
      <c r="C59" s="1"/>
      <c r="D59" s="1"/>
      <c r="E59" s="1"/>
      <c r="F59" s="7">
        <v>3228</v>
      </c>
      <c r="G59" s="7">
        <v>5960</v>
      </c>
      <c r="I59" s="7">
        <v>11544</v>
      </c>
      <c r="J59" s="7">
        <v>9747</v>
      </c>
    </row>
    <row r="60" spans="1:10" ht="12.75">
      <c r="A60" s="2"/>
      <c r="B60" s="1" t="s">
        <v>57</v>
      </c>
      <c r="C60" s="1"/>
      <c r="D60" s="1"/>
      <c r="E60" s="1"/>
      <c r="F60" s="8">
        <v>60</v>
      </c>
      <c r="G60" s="8">
        <v>60</v>
      </c>
      <c r="I60" s="8">
        <v>240</v>
      </c>
      <c r="J60" s="8">
        <v>240</v>
      </c>
    </row>
    <row r="61" spans="1:10" ht="12.75">
      <c r="A61" s="2"/>
      <c r="B61" s="1" t="s">
        <v>0</v>
      </c>
      <c r="C61" s="1"/>
      <c r="D61" s="1"/>
      <c r="E61" s="1"/>
      <c r="F61" s="10">
        <f>SUM(F58:F60)</f>
        <v>17053</v>
      </c>
      <c r="G61" s="10">
        <f>SUM(G58:G60)</f>
        <v>18631</v>
      </c>
      <c r="I61" s="10">
        <f>SUM(I58:I60)</f>
        <v>64996</v>
      </c>
      <c r="J61" s="10">
        <f>SUM(J58:J60)</f>
        <v>61413</v>
      </c>
    </row>
    <row r="62" spans="1:10" ht="12.75">
      <c r="A62" s="2"/>
      <c r="B62" s="1" t="s">
        <v>58</v>
      </c>
      <c r="C62" s="1"/>
      <c r="D62" s="10"/>
      <c r="E62" s="10"/>
      <c r="F62" s="8">
        <v>-60</v>
      </c>
      <c r="G62" s="8">
        <v>-60</v>
      </c>
      <c r="I62" s="8">
        <v>-240</v>
      </c>
      <c r="J62" s="8">
        <v>-240</v>
      </c>
    </row>
    <row r="63" spans="1:10" ht="12.75">
      <c r="A63" s="2"/>
      <c r="B63" s="1"/>
      <c r="C63" s="1"/>
      <c r="D63" s="10"/>
      <c r="E63" s="10"/>
      <c r="F63" s="10"/>
      <c r="G63" s="10"/>
      <c r="I63" s="10"/>
      <c r="J63" s="10"/>
    </row>
    <row r="64" spans="1:10" ht="13.5" thickBot="1">
      <c r="A64" s="2"/>
      <c r="B64" s="1" t="s">
        <v>223</v>
      </c>
      <c r="C64" s="1"/>
      <c r="D64" s="10"/>
      <c r="E64" s="10"/>
      <c r="F64" s="9">
        <f>+F61+F62</f>
        <v>16993</v>
      </c>
      <c r="G64" s="9">
        <f>+G61+G62</f>
        <v>18571</v>
      </c>
      <c r="I64" s="9">
        <f>+I61+I62</f>
        <v>64756</v>
      </c>
      <c r="J64" s="9">
        <f>+J61+J62</f>
        <v>61173</v>
      </c>
    </row>
    <row r="65" ht="12.75">
      <c r="A65" s="2"/>
    </row>
    <row r="66" spans="1:5" ht="12.75">
      <c r="A66" s="2"/>
      <c r="B66" s="2" t="s">
        <v>134</v>
      </c>
      <c r="C66" s="1"/>
      <c r="D66" s="1"/>
      <c r="E66" s="1"/>
    </row>
    <row r="67" spans="1:10" ht="12.75">
      <c r="A67" s="2"/>
      <c r="B67" s="1" t="s">
        <v>56</v>
      </c>
      <c r="C67" s="1"/>
      <c r="D67" s="1"/>
      <c r="E67" s="1"/>
      <c r="F67" s="7">
        <v>2329</v>
      </c>
      <c r="G67" s="7">
        <v>331</v>
      </c>
      <c r="I67" s="7">
        <v>4045</v>
      </c>
      <c r="J67" s="7">
        <v>2652</v>
      </c>
    </row>
    <row r="68" spans="1:10" ht="12.75">
      <c r="A68" s="2"/>
      <c r="B68" s="1" t="s">
        <v>55</v>
      </c>
      <c r="C68" s="1"/>
      <c r="D68" s="1"/>
      <c r="E68" s="1"/>
      <c r="F68" s="7">
        <v>-224</v>
      </c>
      <c r="G68" s="7">
        <v>1445</v>
      </c>
      <c r="I68" s="7">
        <v>180</v>
      </c>
      <c r="J68" s="7">
        <v>2841</v>
      </c>
    </row>
    <row r="69" spans="1:10" ht="12.75">
      <c r="A69" s="2"/>
      <c r="B69" s="1" t="s">
        <v>57</v>
      </c>
      <c r="C69" s="1"/>
      <c r="D69" s="1"/>
      <c r="E69" s="1"/>
      <c r="F69" s="8">
        <v>-255</v>
      </c>
      <c r="G69" s="8">
        <v>-174</v>
      </c>
      <c r="I69" s="8">
        <v>-787</v>
      </c>
      <c r="J69" s="8">
        <v>-837</v>
      </c>
    </row>
    <row r="70" spans="1:10" ht="12.75">
      <c r="A70" s="2"/>
      <c r="B70" s="1"/>
      <c r="C70" s="1"/>
      <c r="D70" s="1"/>
      <c r="E70" s="1"/>
      <c r="F70" s="10"/>
      <c r="G70" s="10"/>
      <c r="I70" s="10"/>
      <c r="J70" s="10"/>
    </row>
    <row r="71" spans="1:10" ht="12.75">
      <c r="A71" s="2"/>
      <c r="B71" s="1" t="s">
        <v>222</v>
      </c>
      <c r="C71" s="1"/>
      <c r="D71" s="1"/>
      <c r="E71" s="1"/>
      <c r="F71" s="10">
        <f>SUM(F67:F70)</f>
        <v>1850</v>
      </c>
      <c r="G71" s="10">
        <f>SUM(G67:G70)</f>
        <v>1602</v>
      </c>
      <c r="I71" s="10">
        <f>SUM(I67:I70)</f>
        <v>3438</v>
      </c>
      <c r="J71" s="10">
        <f>SUM(J67:J70)</f>
        <v>4656</v>
      </c>
    </row>
    <row r="72" spans="1:10" ht="12.75">
      <c r="A72" s="2"/>
      <c r="B72" s="1" t="s">
        <v>220</v>
      </c>
      <c r="C72" s="1"/>
      <c r="D72" s="1"/>
      <c r="E72" s="1"/>
      <c r="F72" s="10">
        <v>-413</v>
      </c>
      <c r="G72" s="10">
        <v>-587</v>
      </c>
      <c r="I72" s="10">
        <v>-2323</v>
      </c>
      <c r="J72" s="10">
        <v>-2472</v>
      </c>
    </row>
    <row r="73" spans="1:10" ht="12.75">
      <c r="A73" s="2"/>
      <c r="B73" s="1" t="s">
        <v>161</v>
      </c>
      <c r="C73" s="1"/>
      <c r="D73" s="1"/>
      <c r="E73" s="1"/>
      <c r="F73" s="8">
        <v>180</v>
      </c>
      <c r="G73" s="8">
        <v>-98</v>
      </c>
      <c r="I73" s="8">
        <v>180</v>
      </c>
      <c r="J73" s="8">
        <v>-98</v>
      </c>
    </row>
    <row r="74" spans="1:10" ht="12.75">
      <c r="A74" s="2"/>
      <c r="B74" s="1"/>
      <c r="C74" s="1"/>
      <c r="D74" s="1"/>
      <c r="E74" s="1"/>
      <c r="F74" s="10"/>
      <c r="G74" s="7"/>
      <c r="I74" s="10"/>
      <c r="J74" s="7"/>
    </row>
    <row r="75" spans="1:10" ht="12.75">
      <c r="A75" s="2"/>
      <c r="B75" s="1" t="s">
        <v>234</v>
      </c>
      <c r="C75" s="1"/>
      <c r="D75" s="1"/>
      <c r="E75" s="1"/>
      <c r="F75" s="7">
        <f>SUM(F71:F73)</f>
        <v>1617</v>
      </c>
      <c r="G75" s="7">
        <f>SUM(G71:G73)</f>
        <v>917</v>
      </c>
      <c r="I75" s="7">
        <f>SUM(I71:I73)</f>
        <v>1295</v>
      </c>
      <c r="J75" s="7">
        <f>SUM(J71:J73)</f>
        <v>2086</v>
      </c>
    </row>
    <row r="76" spans="1:11" ht="12.75">
      <c r="A76" s="2"/>
      <c r="B76" s="1" t="s">
        <v>185</v>
      </c>
      <c r="C76" s="1"/>
      <c r="D76" s="1"/>
      <c r="E76" s="1"/>
      <c r="F76" s="7">
        <v>121</v>
      </c>
      <c r="G76" s="7">
        <v>-11</v>
      </c>
      <c r="I76" s="7">
        <v>-123</v>
      </c>
      <c r="J76" s="7">
        <v>-705</v>
      </c>
      <c r="K76" s="1"/>
    </row>
    <row r="77" spans="1:11" ht="12.75">
      <c r="A77" s="2"/>
      <c r="B77" s="1" t="s">
        <v>221</v>
      </c>
      <c r="C77" s="1"/>
      <c r="D77" s="1"/>
      <c r="E77" s="1"/>
      <c r="F77" s="7">
        <v>-53</v>
      </c>
      <c r="G77" s="7">
        <v>-116</v>
      </c>
      <c r="I77" s="7">
        <v>-150</v>
      </c>
      <c r="J77" s="7">
        <v>-145</v>
      </c>
      <c r="K77" s="1"/>
    </row>
    <row r="78" spans="1:11" ht="12.75">
      <c r="A78" s="2"/>
      <c r="B78" s="1"/>
      <c r="C78" s="1"/>
      <c r="D78" s="1"/>
      <c r="E78" s="1"/>
      <c r="F78" s="15"/>
      <c r="G78" s="58"/>
      <c r="I78" s="15"/>
      <c r="J78" s="58"/>
      <c r="K78" s="1"/>
    </row>
    <row r="79" spans="1:11" ht="13.5" thickBot="1">
      <c r="A79" s="2"/>
      <c r="B79" s="1" t="s">
        <v>176</v>
      </c>
      <c r="C79" s="1"/>
      <c r="D79" s="1"/>
      <c r="E79" s="1"/>
      <c r="F79" s="44">
        <f>SUM(F75:F77)</f>
        <v>1685</v>
      </c>
      <c r="G79" s="44">
        <f>SUM(G75:G77)</f>
        <v>790</v>
      </c>
      <c r="I79" s="44">
        <f>SUM(I75:I77)</f>
        <v>1022</v>
      </c>
      <c r="J79" s="44">
        <f>SUM(J75:J77)</f>
        <v>1236</v>
      </c>
      <c r="K79" s="1"/>
    </row>
    <row r="80" spans="1:11" ht="12.75">
      <c r="A80" s="2"/>
      <c r="B80" s="1"/>
      <c r="C80" s="1"/>
      <c r="D80" s="1"/>
      <c r="E80" s="1"/>
      <c r="F80" s="10"/>
      <c r="G80" s="10"/>
      <c r="I80" s="10"/>
      <c r="J80" s="10"/>
      <c r="K80" s="1"/>
    </row>
    <row r="81" spans="1:11" ht="12.75">
      <c r="A81" s="2" t="s">
        <v>74</v>
      </c>
      <c r="B81" s="2" t="s">
        <v>64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1" t="s">
        <v>238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 t="s">
        <v>75</v>
      </c>
      <c r="B84" s="2" t="s">
        <v>216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30" t="s">
        <v>231</v>
      </c>
      <c r="C85" s="30"/>
      <c r="D85" s="30"/>
      <c r="E85" s="30"/>
      <c r="F85" s="30"/>
      <c r="G85" s="30"/>
      <c r="H85" s="30"/>
      <c r="I85" s="30"/>
      <c r="J85" s="30"/>
      <c r="K85" s="1"/>
    </row>
    <row r="86" spans="1:11" ht="12.75">
      <c r="A86" s="2"/>
      <c r="B86" s="1" t="s">
        <v>0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 t="s">
        <v>76</v>
      </c>
      <c r="B87" s="2" t="s">
        <v>36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B88" s="1" t="s">
        <v>160</v>
      </c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/>
      <c r="B89" s="2" t="s">
        <v>0</v>
      </c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" t="s">
        <v>77</v>
      </c>
      <c r="B90" s="2" t="s">
        <v>45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 t="s">
        <v>154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 t="s">
        <v>121</v>
      </c>
      <c r="B93" s="2" t="s">
        <v>148</v>
      </c>
      <c r="C93" s="2"/>
      <c r="D93" s="2"/>
      <c r="E93" s="1"/>
      <c r="F93" s="1"/>
      <c r="G93" s="1"/>
      <c r="H93" s="1"/>
      <c r="I93" s="1"/>
      <c r="J93" s="1"/>
      <c r="K93" s="1"/>
    </row>
    <row r="94" spans="1:11" ht="12.75">
      <c r="A94" s="1"/>
      <c r="B94" s="1" t="s">
        <v>273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 t="s">
        <v>0</v>
      </c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73" t="s">
        <v>235</v>
      </c>
      <c r="G96" s="73"/>
      <c r="I96" s="73" t="s">
        <v>272</v>
      </c>
      <c r="J96" s="73"/>
      <c r="K96" s="1"/>
    </row>
    <row r="97" spans="1:11" ht="12.75">
      <c r="A97" s="1"/>
      <c r="B97" s="1"/>
      <c r="C97" s="1"/>
      <c r="D97" s="1"/>
      <c r="E97" s="1"/>
      <c r="F97" s="55" t="s">
        <v>264</v>
      </c>
      <c r="G97" s="55" t="s">
        <v>265</v>
      </c>
      <c r="I97" s="55" t="s">
        <v>264</v>
      </c>
      <c r="J97" s="55" t="s">
        <v>265</v>
      </c>
      <c r="K97" s="1"/>
    </row>
    <row r="98" spans="1:11" ht="12.75">
      <c r="A98" s="1"/>
      <c r="B98" s="1"/>
      <c r="C98" s="1"/>
      <c r="D98" s="1"/>
      <c r="E98" s="1"/>
      <c r="F98" s="17" t="s">
        <v>6</v>
      </c>
      <c r="G98" s="17" t="s">
        <v>6</v>
      </c>
      <c r="I98" s="17" t="s">
        <v>6</v>
      </c>
      <c r="J98" s="17" t="s">
        <v>6</v>
      </c>
      <c r="K98" s="1"/>
    </row>
    <row r="99" spans="1:11" ht="12.75">
      <c r="A99" s="1"/>
      <c r="B99" s="1" t="s">
        <v>155</v>
      </c>
      <c r="C99" s="1"/>
      <c r="D99" s="1"/>
      <c r="E99" s="1"/>
      <c r="F99" s="17"/>
      <c r="G99" s="17"/>
      <c r="I99" s="17"/>
      <c r="J99" s="17"/>
      <c r="K99" s="1"/>
    </row>
    <row r="100" spans="1:11" ht="12.75">
      <c r="A100" s="1"/>
      <c r="B100" s="1" t="s">
        <v>149</v>
      </c>
      <c r="C100" s="1"/>
      <c r="D100" s="1"/>
      <c r="E100" s="1"/>
      <c r="F100" s="24">
        <v>988</v>
      </c>
      <c r="G100" s="24">
        <v>799</v>
      </c>
      <c r="I100" s="24">
        <v>4643</v>
      </c>
      <c r="J100" s="24">
        <v>4275</v>
      </c>
      <c r="K100" s="1"/>
    </row>
    <row r="101" spans="1:11" ht="12.75">
      <c r="A101" s="1"/>
      <c r="B101" s="1"/>
      <c r="C101" s="1"/>
      <c r="D101" s="1"/>
      <c r="E101" s="1"/>
      <c r="F101" s="24"/>
      <c r="G101" s="24"/>
      <c r="I101" s="24"/>
      <c r="J101" s="24"/>
      <c r="K101" s="1"/>
    </row>
    <row r="102" spans="1:11" ht="12.75">
      <c r="A102" s="1"/>
      <c r="B102" s="1" t="s">
        <v>156</v>
      </c>
      <c r="C102" s="1"/>
      <c r="D102" s="1"/>
      <c r="E102" s="1"/>
      <c r="F102" s="24"/>
      <c r="G102" s="24"/>
      <c r="I102" s="24"/>
      <c r="J102" s="24"/>
      <c r="K102" s="1"/>
    </row>
    <row r="103" spans="1:11" ht="12.75">
      <c r="A103" s="1"/>
      <c r="B103" s="1" t="s">
        <v>149</v>
      </c>
      <c r="C103" s="1"/>
      <c r="D103" s="1"/>
      <c r="E103" s="1"/>
      <c r="F103" s="24">
        <v>1788</v>
      </c>
      <c r="G103" s="24">
        <v>1497</v>
      </c>
      <c r="I103" s="24">
        <v>7043</v>
      </c>
      <c r="J103" s="24">
        <v>6668</v>
      </c>
      <c r="K103" s="1"/>
    </row>
    <row r="104" spans="1:11" ht="12.75">
      <c r="A104" s="1" t="s">
        <v>0</v>
      </c>
      <c r="B104" s="1"/>
      <c r="C104" s="1"/>
      <c r="D104" s="1"/>
      <c r="E104" s="1"/>
      <c r="F104" s="7"/>
      <c r="G104" s="7"/>
      <c r="I104" s="7"/>
      <c r="J104" s="7"/>
      <c r="K104" s="1"/>
    </row>
    <row r="105" spans="1:11" ht="12.75">
      <c r="A105" s="1"/>
      <c r="B105" s="1" t="s">
        <v>175</v>
      </c>
      <c r="C105" s="1"/>
      <c r="D105" s="1"/>
      <c r="E105" s="1"/>
      <c r="F105" s="7"/>
      <c r="G105" s="7"/>
      <c r="I105" s="7"/>
      <c r="J105" s="7"/>
      <c r="K105" s="1"/>
    </row>
    <row r="106" spans="1:11" ht="12.75">
      <c r="A106" s="1"/>
      <c r="B106" s="1" t="s">
        <v>158</v>
      </c>
      <c r="C106" s="1"/>
      <c r="D106" s="1"/>
      <c r="E106" s="1"/>
      <c r="F106" s="7">
        <v>20</v>
      </c>
      <c r="G106" s="7">
        <v>61</v>
      </c>
      <c r="I106" s="7">
        <v>146</v>
      </c>
      <c r="J106" s="7">
        <v>213</v>
      </c>
      <c r="K106" s="1"/>
    </row>
    <row r="107" spans="1:11" ht="12.75">
      <c r="A107" s="1"/>
      <c r="B107" s="1"/>
      <c r="C107" s="1"/>
      <c r="D107" s="1"/>
      <c r="E107" s="1"/>
      <c r="F107" s="7"/>
      <c r="G107" s="7"/>
      <c r="I107" s="7"/>
      <c r="J107" s="7"/>
      <c r="K107" s="1"/>
    </row>
    <row r="108" spans="1:11" ht="12.75">
      <c r="A108" s="1"/>
      <c r="B108" s="1" t="s">
        <v>150</v>
      </c>
      <c r="C108" s="1"/>
      <c r="D108" s="1"/>
      <c r="E108" s="1"/>
      <c r="F108" s="7"/>
      <c r="G108" s="7"/>
      <c r="I108" s="7"/>
      <c r="J108" s="7"/>
      <c r="K108" s="1"/>
    </row>
    <row r="109" spans="1:11" ht="12.75">
      <c r="A109" s="1"/>
      <c r="B109" s="1" t="s">
        <v>149</v>
      </c>
      <c r="C109" s="1"/>
      <c r="D109" s="1"/>
      <c r="E109" s="1"/>
      <c r="F109" s="7">
        <v>30</v>
      </c>
      <c r="G109" s="7">
        <v>30</v>
      </c>
      <c r="I109" s="7">
        <v>120</v>
      </c>
      <c r="J109" s="7">
        <v>120</v>
      </c>
      <c r="K109" s="1"/>
    </row>
    <row r="110" spans="1:11" ht="12.75">
      <c r="A110" s="1"/>
      <c r="B110" s="1"/>
      <c r="C110" s="1"/>
      <c r="D110" s="1"/>
      <c r="E110" s="1"/>
      <c r="F110" s="7"/>
      <c r="G110" s="7"/>
      <c r="I110" s="7"/>
      <c r="J110" s="7"/>
      <c r="K110" s="1"/>
    </row>
    <row r="111" spans="1:11" ht="12.75">
      <c r="A111" s="1"/>
      <c r="B111" s="1" t="s">
        <v>151</v>
      </c>
      <c r="C111" s="1"/>
      <c r="D111" s="1"/>
      <c r="E111" s="1"/>
      <c r="F111" s="7"/>
      <c r="G111" s="7"/>
      <c r="I111" s="7"/>
      <c r="J111" s="7"/>
      <c r="K111" s="1"/>
    </row>
    <row r="112" spans="1:11" ht="12.75">
      <c r="A112" s="1"/>
      <c r="B112" s="1" t="s">
        <v>149</v>
      </c>
      <c r="C112" s="1"/>
      <c r="D112" s="1"/>
      <c r="E112" s="1"/>
      <c r="F112" s="7">
        <v>24</v>
      </c>
      <c r="G112" s="7">
        <v>45</v>
      </c>
      <c r="I112" s="7">
        <v>138</v>
      </c>
      <c r="J112" s="7">
        <v>180</v>
      </c>
      <c r="K112" s="1"/>
    </row>
    <row r="113" spans="1:11" ht="12.75">
      <c r="A113" s="1"/>
      <c r="B113" s="1"/>
      <c r="C113" s="1"/>
      <c r="D113" s="1"/>
      <c r="E113" s="1"/>
      <c r="F113" s="7"/>
      <c r="G113" s="7"/>
      <c r="I113" s="7"/>
      <c r="J113" s="7"/>
      <c r="K113" s="1"/>
    </row>
    <row r="114" spans="1:11" ht="12.75">
      <c r="A114" s="1"/>
      <c r="B114" s="1" t="s">
        <v>256</v>
      </c>
      <c r="C114" s="1"/>
      <c r="D114" s="1"/>
      <c r="E114" s="1"/>
      <c r="F114" s="1"/>
      <c r="G114" s="1"/>
      <c r="I114" s="1"/>
      <c r="J114" s="1"/>
      <c r="K114" s="1"/>
    </row>
    <row r="115" spans="1:11" ht="12.75">
      <c r="A115" s="1"/>
      <c r="B115" s="1" t="s">
        <v>257</v>
      </c>
      <c r="C115" s="1"/>
      <c r="D115" s="1"/>
      <c r="E115" s="1"/>
      <c r="F115" s="1">
        <v>81</v>
      </c>
      <c r="G115" s="1">
        <v>81</v>
      </c>
      <c r="I115" s="1">
        <v>324</v>
      </c>
      <c r="J115" s="1">
        <v>324</v>
      </c>
      <c r="K115" s="1"/>
    </row>
    <row r="116" spans="1:11" ht="12.75">
      <c r="A116" s="1"/>
      <c r="B116" s="1"/>
      <c r="C116" s="1"/>
      <c r="D116" s="1"/>
      <c r="E116" s="1"/>
      <c r="F116" s="1"/>
      <c r="G116" s="1"/>
      <c r="I116" s="1"/>
      <c r="J116" s="1"/>
      <c r="K116" s="1"/>
    </row>
    <row r="117" spans="1:11" ht="12.75">
      <c r="A117" s="1"/>
      <c r="B117" s="1" t="s">
        <v>236</v>
      </c>
      <c r="C117" s="1"/>
      <c r="D117" s="1"/>
      <c r="E117" s="1"/>
      <c r="F117" s="7"/>
      <c r="G117" s="1"/>
      <c r="H117" s="1"/>
      <c r="I117" s="7"/>
      <c r="J117" s="7"/>
      <c r="K117" s="1"/>
    </row>
    <row r="118" spans="1:11" ht="12.75">
      <c r="A118" s="1"/>
      <c r="B118" s="1" t="s">
        <v>237</v>
      </c>
      <c r="C118" s="1"/>
      <c r="D118" s="1"/>
      <c r="E118" s="1"/>
      <c r="F118" s="7"/>
      <c r="G118" s="1"/>
      <c r="H118" s="1"/>
      <c r="I118" s="7"/>
      <c r="J118" s="7"/>
      <c r="K118" s="1"/>
    </row>
    <row r="119" spans="1:11" ht="12.75">
      <c r="A119" s="1"/>
      <c r="B119" s="1"/>
      <c r="C119" s="1"/>
      <c r="D119" s="1"/>
      <c r="E119" s="1"/>
      <c r="F119" s="7"/>
      <c r="G119" s="1"/>
      <c r="H119" s="1"/>
      <c r="I119" s="7"/>
      <c r="J119" s="7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 t="s">
        <v>78</v>
      </c>
      <c r="B121" s="2" t="s">
        <v>106</v>
      </c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2" t="s">
        <v>105</v>
      </c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2" t="s">
        <v>79</v>
      </c>
      <c r="B124" s="2" t="s">
        <v>32</v>
      </c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2"/>
      <c r="C125" s="1"/>
      <c r="D125" s="1"/>
      <c r="E125" s="1"/>
      <c r="G125" s="17">
        <v>2010</v>
      </c>
      <c r="H125" s="17">
        <v>2009</v>
      </c>
      <c r="I125" s="1"/>
      <c r="J125" s="1"/>
      <c r="K125" s="1"/>
    </row>
    <row r="126" spans="1:11" ht="12.75">
      <c r="A126" s="2"/>
      <c r="C126" s="1"/>
      <c r="D126" s="1"/>
      <c r="E126" s="1"/>
      <c r="G126" s="17" t="s">
        <v>6</v>
      </c>
      <c r="H126" s="17" t="s">
        <v>6</v>
      </c>
      <c r="I126" s="1"/>
      <c r="J126" s="1"/>
      <c r="K126" s="1"/>
    </row>
    <row r="127" spans="1:11" ht="12.75">
      <c r="A127" s="2"/>
      <c r="B127" s="1" t="s">
        <v>95</v>
      </c>
      <c r="C127" s="1"/>
      <c r="D127" s="1"/>
      <c r="E127" s="1"/>
      <c r="G127" s="7">
        <v>30</v>
      </c>
      <c r="H127" s="7">
        <v>7</v>
      </c>
      <c r="I127" s="1"/>
      <c r="J127" s="1"/>
      <c r="K127" s="1"/>
    </row>
    <row r="128" spans="1:11" ht="12.75">
      <c r="A128" s="2"/>
      <c r="B128" s="1" t="s">
        <v>230</v>
      </c>
      <c r="C128" s="1"/>
      <c r="D128" s="1"/>
      <c r="E128" s="1"/>
      <c r="G128" s="7">
        <v>154</v>
      </c>
      <c r="H128" s="7">
        <v>661</v>
      </c>
      <c r="I128" s="1"/>
      <c r="J128" s="1"/>
      <c r="K128" s="1"/>
    </row>
    <row r="129" spans="1:11" ht="12.75">
      <c r="A129" s="2"/>
      <c r="B129" s="1" t="s">
        <v>277</v>
      </c>
      <c r="C129" s="1"/>
      <c r="D129" s="1"/>
      <c r="E129" s="1"/>
      <c r="G129" s="7">
        <v>-26</v>
      </c>
      <c r="H129" s="7">
        <v>0</v>
      </c>
      <c r="I129" s="1"/>
      <c r="J129" s="1"/>
      <c r="K129" s="1"/>
    </row>
    <row r="130" spans="1:11" ht="12.75">
      <c r="A130" s="2"/>
      <c r="B130" s="1" t="s">
        <v>94</v>
      </c>
      <c r="C130" s="1"/>
      <c r="D130" s="1"/>
      <c r="E130" s="1"/>
      <c r="G130" s="7">
        <v>-35</v>
      </c>
      <c r="H130" s="7">
        <v>37</v>
      </c>
      <c r="I130" s="1"/>
      <c r="J130" s="1"/>
      <c r="K130" s="1"/>
    </row>
    <row r="131" spans="1:11" ht="12.75">
      <c r="A131" s="2"/>
      <c r="B131" s="2"/>
      <c r="C131" s="1"/>
      <c r="D131" s="1"/>
      <c r="E131" s="1"/>
      <c r="G131" s="15"/>
      <c r="H131" s="15"/>
      <c r="I131" s="1"/>
      <c r="J131" s="1"/>
      <c r="K131" s="1"/>
    </row>
    <row r="132" spans="1:11" ht="12.75">
      <c r="A132" s="2"/>
      <c r="B132" s="1" t="s">
        <v>278</v>
      </c>
      <c r="C132" s="1"/>
      <c r="D132" s="1"/>
      <c r="E132" s="1"/>
      <c r="G132" s="8">
        <f>SUM(G127:G130)</f>
        <v>123</v>
      </c>
      <c r="H132" s="8">
        <f>SUM(H127:H130)</f>
        <v>705</v>
      </c>
      <c r="I132" s="1"/>
      <c r="J132" s="1"/>
      <c r="K132" s="1"/>
    </row>
    <row r="133" spans="1:11" ht="12.75">
      <c r="A133" s="2"/>
      <c r="B133" s="2"/>
      <c r="C133" s="1"/>
      <c r="D133" s="1"/>
      <c r="E133" s="1"/>
      <c r="F133" s="10"/>
      <c r="G133" s="10"/>
      <c r="H133" s="1"/>
      <c r="I133" s="1"/>
      <c r="J133" s="1"/>
      <c r="K133" s="1"/>
    </row>
    <row r="134" spans="1:11" ht="12.75">
      <c r="A134" s="2"/>
      <c r="B134" s="1" t="s">
        <v>287</v>
      </c>
      <c r="C134" s="1"/>
      <c r="D134" s="1"/>
      <c r="E134" s="1"/>
      <c r="F134" s="10"/>
      <c r="G134" s="10"/>
      <c r="H134" s="1"/>
      <c r="I134" s="1"/>
      <c r="J134" s="1"/>
      <c r="K134" s="1"/>
    </row>
    <row r="135" spans="1:11" ht="12.75">
      <c r="A135" s="2"/>
      <c r="B135" s="1" t="s">
        <v>288</v>
      </c>
      <c r="C135" s="1"/>
      <c r="D135" s="1"/>
      <c r="E135" s="1"/>
      <c r="F135" s="10"/>
      <c r="G135" s="10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 t="s">
        <v>80</v>
      </c>
      <c r="B137" s="2" t="s">
        <v>33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/>
      <c r="B138" s="1" t="s">
        <v>280</v>
      </c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/>
      <c r="B139" s="1" t="s">
        <v>281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/>
      <c r="B140" s="1" t="s">
        <v>283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 t="s">
        <v>282</v>
      </c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 t="s">
        <v>0</v>
      </c>
      <c r="C142" s="1"/>
      <c r="D142" s="1" t="s">
        <v>0</v>
      </c>
      <c r="E142" s="1"/>
      <c r="F142" s="1"/>
      <c r="G142" s="1"/>
      <c r="H142" s="1"/>
      <c r="I142" s="1"/>
      <c r="J142" s="1"/>
      <c r="K142" s="1"/>
    </row>
    <row r="143" spans="1:11" ht="12.75">
      <c r="A143" s="2" t="s">
        <v>81</v>
      </c>
      <c r="B143" s="2" t="s">
        <v>34</v>
      </c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B144" s="1" t="s">
        <v>35</v>
      </c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 t="s">
        <v>82</v>
      </c>
      <c r="B146" s="2" t="s">
        <v>37</v>
      </c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/>
      <c r="B147" s="1" t="s">
        <v>157</v>
      </c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2"/>
      <c r="B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2" t="s">
        <v>83</v>
      </c>
      <c r="B149" s="2" t="s">
        <v>39</v>
      </c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2"/>
      <c r="B150" s="1" t="s">
        <v>226</v>
      </c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2"/>
      <c r="B151" s="1"/>
      <c r="C151" s="1"/>
      <c r="G151" s="65">
        <v>40543</v>
      </c>
      <c r="H151" s="65">
        <v>40178</v>
      </c>
      <c r="J151" s="1"/>
      <c r="K151" s="1"/>
    </row>
    <row r="152" spans="1:11" ht="12.75">
      <c r="A152" s="2"/>
      <c r="E152" s="17"/>
      <c r="G152" s="17" t="s">
        <v>6</v>
      </c>
      <c r="H152" s="17" t="s">
        <v>6</v>
      </c>
      <c r="J152" s="1"/>
      <c r="K152" s="1"/>
    </row>
    <row r="153" spans="1:11" ht="12.75">
      <c r="A153" s="2"/>
      <c r="B153" s="20" t="s">
        <v>224</v>
      </c>
      <c r="C153" s="20"/>
      <c r="D153" s="21"/>
      <c r="E153" s="17"/>
      <c r="G153" s="17"/>
      <c r="H153" s="17"/>
      <c r="J153" s="1"/>
      <c r="K153" s="1"/>
    </row>
    <row r="154" spans="1:11" ht="12.75">
      <c r="A154" s="2"/>
      <c r="B154" s="1" t="s">
        <v>40</v>
      </c>
      <c r="C154" s="1"/>
      <c r="D154" s="17"/>
      <c r="E154" s="17"/>
      <c r="G154" s="22">
        <v>67</v>
      </c>
      <c r="H154" s="22">
        <v>67</v>
      </c>
      <c r="J154" s="1"/>
      <c r="K154" s="1"/>
    </row>
    <row r="155" spans="1:11" ht="12.75">
      <c r="A155" s="2"/>
      <c r="B155" s="1" t="s">
        <v>41</v>
      </c>
      <c r="C155" s="1"/>
      <c r="D155" s="17"/>
      <c r="E155" s="17"/>
      <c r="G155" s="22">
        <v>919</v>
      </c>
      <c r="H155" s="22">
        <v>699</v>
      </c>
      <c r="J155" s="1"/>
      <c r="K155" s="1"/>
    </row>
    <row r="156" spans="1:11" ht="12.75">
      <c r="A156" s="2"/>
      <c r="B156" s="1" t="s">
        <v>144</v>
      </c>
      <c r="C156" s="1"/>
      <c r="D156" s="17"/>
      <c r="E156" s="17"/>
      <c r="G156" s="22">
        <v>904</v>
      </c>
      <c r="H156" s="22">
        <f>1066+229</f>
        <v>1295</v>
      </c>
      <c r="J156" s="1"/>
      <c r="K156" s="1"/>
    </row>
    <row r="157" spans="1:11" ht="12.75">
      <c r="A157" s="2"/>
      <c r="B157" s="1" t="s">
        <v>42</v>
      </c>
      <c r="C157" s="1"/>
      <c r="D157" s="17"/>
      <c r="E157" s="17"/>
      <c r="G157" s="23">
        <v>134</v>
      </c>
      <c r="H157" s="23">
        <v>158</v>
      </c>
      <c r="J157" s="1"/>
      <c r="K157" s="1"/>
    </row>
    <row r="158" spans="1:11" ht="12.75">
      <c r="A158" s="2"/>
      <c r="B158" s="1" t="s">
        <v>0</v>
      </c>
      <c r="C158" s="1"/>
      <c r="D158" s="17"/>
      <c r="E158" s="17"/>
      <c r="G158" s="23">
        <f>SUM(G154:G157)</f>
        <v>2024</v>
      </c>
      <c r="H158" s="23">
        <f>SUM(H154:H157)</f>
        <v>2219</v>
      </c>
      <c r="J158" s="1"/>
      <c r="K158" s="1"/>
    </row>
    <row r="159" spans="1:11" ht="12.75">
      <c r="A159" s="2"/>
      <c r="B159" s="1"/>
      <c r="C159" s="1"/>
      <c r="D159" s="17"/>
      <c r="E159" s="17"/>
      <c r="G159" s="24" t="s">
        <v>0</v>
      </c>
      <c r="H159" s="24" t="s">
        <v>0</v>
      </c>
      <c r="J159" s="1"/>
      <c r="K159" s="1"/>
    </row>
    <row r="160" spans="1:11" ht="12.75">
      <c r="A160" s="34"/>
      <c r="B160" s="20" t="s">
        <v>225</v>
      </c>
      <c r="C160" s="20"/>
      <c r="D160" s="21"/>
      <c r="E160" s="17"/>
      <c r="G160" s="24"/>
      <c r="H160" s="24"/>
      <c r="J160" s="1"/>
      <c r="K160" s="1"/>
    </row>
    <row r="161" spans="1:11" ht="12.75">
      <c r="A161" s="34"/>
      <c r="B161" s="1" t="s">
        <v>43</v>
      </c>
      <c r="C161" s="1"/>
      <c r="D161" s="17"/>
      <c r="E161" s="17"/>
      <c r="G161" s="25">
        <v>142</v>
      </c>
      <c r="H161" s="25">
        <v>272</v>
      </c>
      <c r="J161" s="1"/>
      <c r="K161" s="1"/>
    </row>
    <row r="162" spans="1:11" ht="12.75">
      <c r="A162" s="2"/>
      <c r="B162" s="1" t="s">
        <v>138</v>
      </c>
      <c r="C162" s="1"/>
      <c r="D162" s="17"/>
      <c r="E162" s="17"/>
      <c r="G162" s="23">
        <v>37</v>
      </c>
      <c r="H162" s="23">
        <v>266</v>
      </c>
      <c r="J162" s="1"/>
      <c r="K162" s="1"/>
    </row>
    <row r="163" spans="1:11" ht="12.75">
      <c r="A163" s="2"/>
      <c r="B163" s="1" t="s">
        <v>0</v>
      </c>
      <c r="C163" s="1"/>
      <c r="D163" s="17"/>
      <c r="E163" s="17"/>
      <c r="G163" s="23">
        <f>+G161+G162</f>
        <v>179</v>
      </c>
      <c r="H163" s="23">
        <f>+H161+H162</f>
        <v>538</v>
      </c>
      <c r="J163" s="1"/>
      <c r="K163" s="1"/>
    </row>
    <row r="164" spans="1:11" ht="12.75">
      <c r="A164" s="2"/>
      <c r="B164" s="1"/>
      <c r="C164" s="1"/>
      <c r="D164" s="17"/>
      <c r="E164" s="17"/>
      <c r="G164" s="25"/>
      <c r="H164" s="25"/>
      <c r="J164" s="1"/>
      <c r="K164" s="1"/>
    </row>
    <row r="165" spans="1:11" ht="13.5" thickBot="1">
      <c r="A165" s="2"/>
      <c r="B165" s="1" t="s">
        <v>44</v>
      </c>
      <c r="C165" s="1"/>
      <c r="D165" s="17"/>
      <c r="E165" s="17"/>
      <c r="G165" s="26">
        <f>+G158+G163</f>
        <v>2203</v>
      </c>
      <c r="H165" s="26">
        <f>+H158+H163</f>
        <v>2757</v>
      </c>
      <c r="J165" s="1"/>
      <c r="K165" s="1"/>
    </row>
    <row r="166" spans="1:11" ht="12.75">
      <c r="A166" s="2"/>
      <c r="B166" s="1"/>
      <c r="C166" s="1"/>
      <c r="F166" s="10"/>
      <c r="G166" s="1"/>
      <c r="I166" s="1"/>
      <c r="J166" s="1"/>
      <c r="K166" s="1"/>
    </row>
    <row r="167" spans="1:11" ht="12.75">
      <c r="A167" s="2"/>
      <c r="B167" s="1" t="s">
        <v>228</v>
      </c>
      <c r="C167" s="1"/>
      <c r="F167" s="10"/>
      <c r="G167" s="1"/>
      <c r="I167" s="1"/>
      <c r="J167" s="1"/>
      <c r="K167" s="1"/>
    </row>
    <row r="168" spans="1:11" ht="12.75">
      <c r="A168" s="2"/>
      <c r="B168" s="1" t="s">
        <v>227</v>
      </c>
      <c r="C168" s="1"/>
      <c r="F168" s="10" t="s">
        <v>0</v>
      </c>
      <c r="G168" s="8">
        <v>941</v>
      </c>
      <c r="H168" s="8">
        <v>1281</v>
      </c>
      <c r="I168" s="1"/>
      <c r="J168" s="1"/>
      <c r="K168" s="1"/>
    </row>
    <row r="169" spans="1:11" ht="12.75">
      <c r="A169" s="2"/>
      <c r="B169" s="1"/>
      <c r="C169" s="1"/>
      <c r="F169" s="10"/>
      <c r="G169" s="1"/>
      <c r="H169" s="1"/>
      <c r="I169" s="1"/>
      <c r="J169" s="1"/>
      <c r="K169" s="1"/>
    </row>
    <row r="170" spans="1:11" ht="12.75">
      <c r="A170" s="2" t="s">
        <v>84</v>
      </c>
      <c r="B170" s="2" t="s">
        <v>46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2"/>
      <c r="B171" s="1" t="s">
        <v>47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2" t="s">
        <v>85</v>
      </c>
      <c r="B173" s="2" t="s">
        <v>48</v>
      </c>
      <c r="C173" s="1"/>
      <c r="D173" s="35"/>
      <c r="E173" s="1"/>
      <c r="F173" s="1"/>
      <c r="G173" s="1"/>
      <c r="H173" s="1"/>
      <c r="I173" s="1"/>
      <c r="J173" s="1"/>
      <c r="K173" s="1"/>
    </row>
    <row r="174" spans="1:11" ht="12.75">
      <c r="A174" s="2"/>
      <c r="B174" s="27" t="s">
        <v>299</v>
      </c>
      <c r="C174" s="1"/>
      <c r="D174" s="1"/>
      <c r="E174" s="30"/>
      <c r="F174" s="1"/>
      <c r="G174" s="1"/>
      <c r="H174" s="1"/>
      <c r="I174" s="1"/>
      <c r="J174" s="1"/>
      <c r="K174" s="1"/>
    </row>
    <row r="175" spans="1:11" ht="12.75">
      <c r="A175" s="2"/>
      <c r="B175" s="28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31" t="s">
        <v>86</v>
      </c>
      <c r="B176" s="31" t="s">
        <v>50</v>
      </c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2.75">
      <c r="A177" s="31"/>
      <c r="B177" s="30" t="s">
        <v>291</v>
      </c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ht="12.75">
      <c r="A178" s="31"/>
      <c r="B178" s="30" t="s">
        <v>296</v>
      </c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12.75">
      <c r="A179" s="31"/>
      <c r="B179" s="30" t="s">
        <v>292</v>
      </c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12.75">
      <c r="A180" s="31"/>
      <c r="B180" s="30" t="s">
        <v>0</v>
      </c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ht="12.75">
      <c r="A181" s="31" t="s">
        <v>87</v>
      </c>
      <c r="B181" s="31" t="s">
        <v>152</v>
      </c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ht="12.75">
      <c r="A182" s="31"/>
      <c r="B182" s="30" t="s">
        <v>293</v>
      </c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ht="12.75">
      <c r="A183" s="31"/>
      <c r="B183" s="30" t="s">
        <v>297</v>
      </c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ht="12.75">
      <c r="A184" s="31"/>
      <c r="B184" s="30" t="s">
        <v>294</v>
      </c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ht="12.75">
      <c r="A185" s="31"/>
      <c r="B185" s="30" t="s">
        <v>295</v>
      </c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ht="12.75">
      <c r="A186" s="31"/>
      <c r="B186" s="30" t="s">
        <v>0</v>
      </c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 ht="12.75">
      <c r="A187" s="2" t="s">
        <v>88</v>
      </c>
      <c r="B187" s="2" t="s">
        <v>52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30" t="s">
        <v>259</v>
      </c>
      <c r="C188" s="30"/>
      <c r="D188" s="30"/>
      <c r="E188" s="30"/>
      <c r="F188" s="30"/>
      <c r="G188" s="30"/>
      <c r="H188" s="30"/>
      <c r="I188" s="30"/>
      <c r="J188" s="30"/>
      <c r="K188" s="1"/>
    </row>
    <row r="189" spans="1:11" ht="12.75">
      <c r="A189" s="2"/>
      <c r="B189" s="30" t="s">
        <v>260</v>
      </c>
      <c r="C189" s="30"/>
      <c r="D189" s="30"/>
      <c r="E189" s="30"/>
      <c r="F189" s="30"/>
      <c r="G189" s="30"/>
      <c r="H189" s="30"/>
      <c r="I189" s="30"/>
      <c r="J189" s="30"/>
      <c r="K189" s="1"/>
    </row>
    <row r="190" spans="1:11" ht="12.75">
      <c r="A190" s="2"/>
      <c r="B190" s="56" t="s">
        <v>0</v>
      </c>
      <c r="C190" s="30"/>
      <c r="D190" s="30"/>
      <c r="E190" s="30"/>
      <c r="F190" s="30"/>
      <c r="G190" s="30"/>
      <c r="H190" s="30"/>
      <c r="I190" s="30"/>
      <c r="J190" s="30"/>
      <c r="K190" s="1"/>
    </row>
    <row r="191" spans="1:11" ht="12.75">
      <c r="A191" s="2" t="s">
        <v>89</v>
      </c>
      <c r="B191" s="2" t="s">
        <v>53</v>
      </c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2"/>
      <c r="B192" s="1" t="s">
        <v>103</v>
      </c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2" t="s">
        <v>90</v>
      </c>
      <c r="B194" s="2" t="s">
        <v>54</v>
      </c>
      <c r="I194" s="1"/>
      <c r="J194" s="1"/>
      <c r="K194" s="1"/>
    </row>
    <row r="195" spans="1:11" ht="12.75">
      <c r="A195" s="1"/>
      <c r="B195" s="1" t="s">
        <v>289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2" t="s">
        <v>153</v>
      </c>
      <c r="B197" s="2" t="s">
        <v>91</v>
      </c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 thickBot="1">
      <c r="A198" s="2"/>
      <c r="B198" s="34" t="s">
        <v>99</v>
      </c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2"/>
      <c r="B199" s="34"/>
      <c r="C199" s="1"/>
      <c r="D199" s="1"/>
      <c r="E199" s="1"/>
      <c r="F199" s="1"/>
      <c r="G199" s="48" t="s">
        <v>159</v>
      </c>
      <c r="H199" s="52"/>
      <c r="I199" s="67" t="s">
        <v>276</v>
      </c>
      <c r="J199" s="68"/>
      <c r="K199" s="1"/>
    </row>
    <row r="200" spans="1:11" ht="13.5" thickBot="1">
      <c r="A200" s="1"/>
      <c r="C200" s="11"/>
      <c r="D200" s="11"/>
      <c r="E200" s="11"/>
      <c r="G200" s="49" t="s">
        <v>274</v>
      </c>
      <c r="H200" s="49" t="s">
        <v>275</v>
      </c>
      <c r="I200" s="49" t="s">
        <v>274</v>
      </c>
      <c r="J200" s="49" t="s">
        <v>275</v>
      </c>
      <c r="K200" s="1"/>
    </row>
    <row r="201" spans="1:11" ht="12.75">
      <c r="A201" s="1"/>
      <c r="B201" s="36" t="s">
        <v>137</v>
      </c>
      <c r="C201" s="11"/>
      <c r="D201" s="11"/>
      <c r="E201" s="11"/>
      <c r="G201" s="37"/>
      <c r="H201" s="37"/>
      <c r="I201" s="37"/>
      <c r="J201" s="37"/>
      <c r="K201" s="1"/>
    </row>
    <row r="202" spans="1:11" ht="12.75">
      <c r="A202" s="1"/>
      <c r="B202" s="11" t="s">
        <v>136</v>
      </c>
      <c r="C202" s="11"/>
      <c r="D202" s="11"/>
      <c r="E202" s="11"/>
      <c r="G202" s="5"/>
      <c r="H202" s="5"/>
      <c r="I202" s="5"/>
      <c r="J202" s="5"/>
      <c r="K202" s="1"/>
    </row>
    <row r="203" spans="1:11" ht="12.75">
      <c r="A203" s="1"/>
      <c r="B203" s="11" t="s">
        <v>163</v>
      </c>
      <c r="C203" s="11"/>
      <c r="D203" s="11"/>
      <c r="E203" s="11"/>
      <c r="G203" s="6">
        <f>+'Stat comprehensive income'!B31</f>
        <v>1685</v>
      </c>
      <c r="H203" s="6">
        <v>790</v>
      </c>
      <c r="I203" s="6">
        <f>+'Stat comprehensive income'!E31</f>
        <v>1022</v>
      </c>
      <c r="J203" s="6">
        <v>1236</v>
      </c>
      <c r="K203" s="1"/>
    </row>
    <row r="204" spans="1:11" ht="12.75">
      <c r="A204" s="1"/>
      <c r="B204" s="11"/>
      <c r="C204" s="11"/>
      <c r="D204" s="11"/>
      <c r="E204" s="11"/>
      <c r="G204" s="37"/>
      <c r="H204" s="37"/>
      <c r="I204" s="37"/>
      <c r="J204" s="37"/>
      <c r="K204" s="1"/>
    </row>
    <row r="205" spans="1:11" ht="12.75">
      <c r="A205" s="1"/>
      <c r="B205" s="36" t="s">
        <v>92</v>
      </c>
      <c r="C205" s="11"/>
      <c r="D205" s="11"/>
      <c r="E205" s="11"/>
      <c r="G205" s="37"/>
      <c r="H205" s="37"/>
      <c r="I205" s="37"/>
      <c r="J205" s="37"/>
      <c r="K205" s="1"/>
    </row>
    <row r="206" spans="1:11" ht="12.75">
      <c r="A206" s="1"/>
      <c r="B206" s="69" t="s">
        <v>254</v>
      </c>
      <c r="C206" s="11"/>
      <c r="D206" s="11"/>
      <c r="E206" s="11"/>
      <c r="G206" s="6">
        <v>95927</v>
      </c>
      <c r="H206" s="6">
        <v>95927</v>
      </c>
      <c r="I206" s="6">
        <v>95927</v>
      </c>
      <c r="J206" s="6">
        <v>95927</v>
      </c>
      <c r="K206" s="1"/>
    </row>
    <row r="207" spans="1:11" ht="12.75">
      <c r="A207" s="1"/>
      <c r="B207" s="11"/>
      <c r="C207" s="11"/>
      <c r="D207" s="11"/>
      <c r="E207" s="11"/>
      <c r="G207" s="5"/>
      <c r="H207" s="5"/>
      <c r="I207" s="5"/>
      <c r="J207" s="5"/>
      <c r="K207" s="1"/>
    </row>
    <row r="208" spans="1:11" ht="13.5" thickBot="1">
      <c r="A208" s="1"/>
      <c r="B208" s="36" t="s">
        <v>104</v>
      </c>
      <c r="C208" s="11"/>
      <c r="D208" s="11"/>
      <c r="E208" s="11"/>
      <c r="G208" s="53">
        <f>+G203/G206*100</f>
        <v>1.756544038696092</v>
      </c>
      <c r="H208" s="53">
        <f>+H203/H206*100</f>
        <v>0.8235429024153784</v>
      </c>
      <c r="I208" s="53">
        <f>+I203/I206*100</f>
        <v>1.0653934762892616</v>
      </c>
      <c r="J208" s="53">
        <f>+J203/J206*100</f>
        <v>1.288479781500516</v>
      </c>
      <c r="K208" s="1"/>
    </row>
    <row r="209" spans="1:11" ht="12.75">
      <c r="A209" s="1"/>
      <c r="B209" s="36"/>
      <c r="C209" s="11"/>
      <c r="D209" s="11"/>
      <c r="E209" s="11"/>
      <c r="G209" s="38"/>
      <c r="H209" s="38"/>
      <c r="I209" s="38"/>
      <c r="J209" s="38"/>
      <c r="K209" s="1"/>
    </row>
    <row r="210" spans="1:11" ht="12.75">
      <c r="A210" s="2" t="s">
        <v>286</v>
      </c>
      <c r="B210" s="2" t="s">
        <v>13</v>
      </c>
      <c r="C210" s="1"/>
      <c r="D210" s="1"/>
      <c r="E210" s="1"/>
      <c r="F210" s="1"/>
      <c r="G210" s="1"/>
      <c r="H210" s="1"/>
      <c r="I210" s="1"/>
      <c r="K210" s="1"/>
    </row>
    <row r="211" spans="1:11" ht="12.75">
      <c r="A211" s="1"/>
      <c r="B211" s="1" t="s">
        <v>284</v>
      </c>
      <c r="C211" s="1"/>
      <c r="D211" s="1"/>
      <c r="E211" s="1"/>
      <c r="F211" s="1"/>
      <c r="G211" s="1"/>
      <c r="H211" s="1"/>
      <c r="I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K212" s="1"/>
    </row>
    <row r="213" spans="1:11" ht="12.75">
      <c r="A213" s="1"/>
      <c r="B213" s="1"/>
      <c r="C213" s="1"/>
      <c r="D213" s="1"/>
      <c r="E213" s="1"/>
      <c r="F213" s="1"/>
      <c r="G213" s="17" t="s">
        <v>285</v>
      </c>
      <c r="H213" s="17" t="s">
        <v>285</v>
      </c>
      <c r="I213" s="1"/>
      <c r="K213" s="1"/>
    </row>
    <row r="214" spans="1:11" ht="12.75">
      <c r="A214" s="1"/>
      <c r="B214" s="1"/>
      <c r="C214" s="1"/>
      <c r="D214" s="1"/>
      <c r="E214" s="1"/>
      <c r="F214" s="1"/>
      <c r="G214" s="17" t="s">
        <v>290</v>
      </c>
      <c r="H214" s="17" t="s">
        <v>274</v>
      </c>
      <c r="I214" s="1"/>
      <c r="K214" s="1"/>
    </row>
    <row r="215" spans="1:11" ht="12.75">
      <c r="A215" s="1"/>
      <c r="B215" s="1"/>
      <c r="C215" s="1"/>
      <c r="D215" s="1"/>
      <c r="E215" s="1"/>
      <c r="F215" s="1"/>
      <c r="G215" s="17" t="s">
        <v>6</v>
      </c>
      <c r="H215" s="17" t="s">
        <v>6</v>
      </c>
      <c r="I215" s="1"/>
      <c r="K215" s="1"/>
    </row>
    <row r="216" spans="1:11" ht="12.75">
      <c r="A216" s="1"/>
      <c r="B216" s="1" t="s">
        <v>305</v>
      </c>
      <c r="C216" s="1"/>
      <c r="D216" s="1"/>
      <c r="E216" s="1"/>
      <c r="F216" s="1"/>
      <c r="G216" s="17"/>
      <c r="H216" s="17"/>
      <c r="I216" s="1"/>
      <c r="K216" s="1"/>
    </row>
    <row r="217" spans="1:11" ht="12.75">
      <c r="A217" s="1"/>
      <c r="B217" s="1" t="s">
        <v>300</v>
      </c>
      <c r="C217" s="1"/>
      <c r="D217" s="1"/>
      <c r="E217" s="1"/>
      <c r="F217" s="1"/>
      <c r="G217" s="7">
        <v>116643</v>
      </c>
      <c r="H217" s="7">
        <v>115122</v>
      </c>
      <c r="I217" s="1"/>
      <c r="K217" s="1"/>
    </row>
    <row r="218" spans="1:11" ht="12.75">
      <c r="A218" s="1"/>
      <c r="B218" s="1" t="s">
        <v>301</v>
      </c>
      <c r="C218" s="1"/>
      <c r="D218" s="1"/>
      <c r="E218" s="1"/>
      <c r="F218" s="1"/>
      <c r="G218" s="10">
        <v>293</v>
      </c>
      <c r="H218" s="10">
        <v>241</v>
      </c>
      <c r="I218" s="1"/>
      <c r="K218" s="1"/>
    </row>
    <row r="219" spans="1:11" ht="12.75">
      <c r="A219" s="1"/>
      <c r="B219" s="1"/>
      <c r="C219" s="1"/>
      <c r="D219" s="1"/>
      <c r="E219" s="1"/>
      <c r="F219" s="1"/>
      <c r="G219" s="10"/>
      <c r="H219" s="10"/>
      <c r="I219" s="1"/>
      <c r="K219" s="1"/>
    </row>
    <row r="220" spans="1:11" ht="12.75">
      <c r="A220" s="1"/>
      <c r="B220" s="1" t="s">
        <v>302</v>
      </c>
      <c r="C220" s="1"/>
      <c r="D220" s="1"/>
      <c r="E220" s="1"/>
      <c r="F220" s="1"/>
      <c r="G220" s="10"/>
      <c r="H220" s="10"/>
      <c r="I220" s="1"/>
      <c r="K220" s="1"/>
    </row>
    <row r="221" spans="1:11" ht="12.75">
      <c r="A221" s="1"/>
      <c r="B221" s="1" t="s">
        <v>300</v>
      </c>
      <c r="C221" s="1"/>
      <c r="D221" s="1"/>
      <c r="E221" s="1"/>
      <c r="F221" s="1"/>
      <c r="G221" s="8">
        <v>1378</v>
      </c>
      <c r="H221" s="8">
        <v>1198</v>
      </c>
      <c r="I221" s="1"/>
      <c r="K221" s="1"/>
    </row>
    <row r="222" spans="1:11" ht="12.75">
      <c r="A222" s="1"/>
      <c r="B222" s="1"/>
      <c r="C222" s="1"/>
      <c r="D222" s="1"/>
      <c r="E222" s="1"/>
      <c r="F222" s="1"/>
      <c r="G222" s="10"/>
      <c r="H222" s="10"/>
      <c r="I222" s="1"/>
      <c r="K222" s="1"/>
    </row>
    <row r="223" spans="1:11" ht="12.75">
      <c r="A223" s="1"/>
      <c r="B223" s="1" t="s">
        <v>306</v>
      </c>
      <c r="D223" s="1"/>
      <c r="E223" s="1"/>
      <c r="F223" s="1"/>
      <c r="G223" s="10">
        <f>SUM(G217:G221)</f>
        <v>118314</v>
      </c>
      <c r="H223" s="10">
        <f>SUM(H217:H221)</f>
        <v>116561</v>
      </c>
      <c r="I223" s="1"/>
      <c r="K223" s="1"/>
    </row>
    <row r="224" spans="1:11" ht="12.75">
      <c r="A224" s="1"/>
      <c r="B224" s="1"/>
      <c r="C224" s="1"/>
      <c r="D224" s="1"/>
      <c r="E224" s="1"/>
      <c r="F224" s="1"/>
      <c r="G224" s="10"/>
      <c r="H224" s="10"/>
      <c r="I224" s="1"/>
      <c r="K224" s="1"/>
    </row>
    <row r="225" spans="1:11" ht="12.75">
      <c r="A225" s="1"/>
      <c r="B225" s="1" t="s">
        <v>304</v>
      </c>
      <c r="C225" s="1"/>
      <c r="D225" s="1"/>
      <c r="E225" s="1"/>
      <c r="F225" s="1"/>
      <c r="G225" s="8">
        <v>-40930</v>
      </c>
      <c r="H225" s="8">
        <f>-40862</f>
        <v>-40862</v>
      </c>
      <c r="I225" s="1"/>
      <c r="K225" s="1"/>
    </row>
    <row r="226" spans="1:11" ht="12.75">
      <c r="A226" s="1"/>
      <c r="B226" s="1"/>
      <c r="C226" s="1"/>
      <c r="D226" s="1"/>
      <c r="E226" s="1"/>
      <c r="F226" s="1"/>
      <c r="G226" s="10"/>
      <c r="H226" s="10"/>
      <c r="I226" s="1"/>
      <c r="K226" s="1"/>
    </row>
    <row r="227" spans="1:11" ht="13.5" thickBot="1">
      <c r="A227" s="1"/>
      <c r="B227" s="1" t="s">
        <v>303</v>
      </c>
      <c r="C227" s="1"/>
      <c r="D227" s="1"/>
      <c r="E227" s="1"/>
      <c r="F227" s="1"/>
      <c r="G227" s="9">
        <f>SUM(G223:G225)</f>
        <v>77384</v>
      </c>
      <c r="H227" s="9">
        <f>SUM(H223:H225)</f>
        <v>75699</v>
      </c>
      <c r="I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</sheetData>
  <sheetProtection/>
  <mergeCells count="2">
    <mergeCell ref="F96:G96"/>
    <mergeCell ref="I96:J96"/>
  </mergeCells>
  <printOptions/>
  <pageMargins left="0.75" right="0.77" top="0.33" bottom="0.3" header="0.3" footer="0.3"/>
  <pageSetup horizontalDpi="600" verticalDpi="600" orientation="portrait" scale="76" r:id="rId1"/>
  <rowBreaks count="2" manualBreakCount="2">
    <brk id="79" max="10" man="1"/>
    <brk id="1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2011-02-28T03:32:34Z</cp:lastPrinted>
  <dcterms:created xsi:type="dcterms:W3CDTF">1999-11-25T03:32:38Z</dcterms:created>
  <dcterms:modified xsi:type="dcterms:W3CDTF">2011-02-28T08:28:38Z</dcterms:modified>
  <cp:category/>
  <cp:version/>
  <cp:contentType/>
  <cp:contentStatus/>
</cp:coreProperties>
</file>